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rina\Desktop\2022 Исполнение бюджета\"/>
    </mc:Choice>
  </mc:AlternateContent>
  <bookViews>
    <workbookView xWindow="28680" yWindow="-120" windowWidth="19440" windowHeight="15600"/>
  </bookViews>
  <sheets>
    <sheet name="Лист1" sheetId="1" r:id="rId1"/>
  </sheet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53" i="1" l="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I54" i="1"/>
  <c r="J54" i="1"/>
  <c r="E54" i="1" l="1"/>
  <c r="F54" i="1"/>
  <c r="G54" i="1"/>
  <c r="P54" i="1"/>
  <c r="Q54" i="1"/>
  <c r="R54" i="1"/>
  <c r="S54" i="1"/>
  <c r="N53" i="1" l="1"/>
  <c r="M53" i="1"/>
  <c r="H53" i="1"/>
  <c r="H54" i="1" s="1"/>
  <c r="O53" i="1" l="1"/>
  <c r="M16" i="1"/>
  <c r="N16" i="1"/>
  <c r="O16" i="1"/>
  <c r="M17" i="1"/>
  <c r="N17" i="1"/>
  <c r="O17" i="1"/>
  <c r="M18" i="1"/>
  <c r="N18" i="1"/>
  <c r="O18" i="1"/>
  <c r="M19" i="1"/>
  <c r="N19" i="1"/>
  <c r="O19" i="1"/>
  <c r="M20" i="1"/>
  <c r="N20" i="1"/>
  <c r="O20" i="1"/>
  <c r="M21" i="1"/>
  <c r="N21" i="1"/>
  <c r="O21" i="1"/>
  <c r="M22" i="1"/>
  <c r="N22" i="1"/>
  <c r="O22" i="1"/>
  <c r="M23" i="1"/>
  <c r="N23" i="1"/>
  <c r="O23" i="1"/>
  <c r="M24" i="1"/>
  <c r="N24" i="1"/>
  <c r="O24" i="1"/>
  <c r="M25" i="1"/>
  <c r="N25" i="1"/>
  <c r="O25" i="1"/>
  <c r="M26" i="1"/>
  <c r="N26" i="1"/>
  <c r="O26" i="1"/>
  <c r="M27" i="1"/>
  <c r="N27" i="1"/>
  <c r="O27" i="1"/>
  <c r="M28" i="1"/>
  <c r="N28" i="1"/>
  <c r="O28" i="1"/>
  <c r="M29" i="1"/>
  <c r="N29" i="1"/>
  <c r="O29" i="1"/>
  <c r="M30" i="1"/>
  <c r="N30" i="1"/>
  <c r="O30" i="1"/>
  <c r="M31" i="1"/>
  <c r="N31" i="1"/>
  <c r="O31" i="1"/>
  <c r="M32" i="1"/>
  <c r="N32" i="1"/>
  <c r="O32" i="1"/>
  <c r="M33" i="1"/>
  <c r="N33" i="1"/>
  <c r="O33" i="1"/>
  <c r="M34" i="1"/>
  <c r="N34" i="1"/>
  <c r="O34" i="1"/>
  <c r="M35" i="1"/>
  <c r="N35" i="1"/>
  <c r="O35" i="1"/>
  <c r="M36" i="1"/>
  <c r="N36" i="1"/>
  <c r="O36" i="1"/>
  <c r="M37" i="1"/>
  <c r="N37" i="1"/>
  <c r="O37" i="1"/>
  <c r="M38" i="1"/>
  <c r="N38" i="1"/>
  <c r="O38" i="1"/>
  <c r="M39" i="1"/>
  <c r="N39" i="1"/>
  <c r="O39" i="1"/>
  <c r="M40" i="1"/>
  <c r="N40" i="1"/>
  <c r="O40" i="1"/>
  <c r="M41" i="1"/>
  <c r="N41" i="1"/>
  <c r="O41" i="1"/>
  <c r="M42" i="1"/>
  <c r="N42" i="1"/>
  <c r="O42" i="1"/>
  <c r="M43" i="1"/>
  <c r="N43" i="1"/>
  <c r="O43" i="1"/>
  <c r="M44" i="1"/>
  <c r="N44" i="1"/>
  <c r="O44" i="1"/>
  <c r="M45" i="1"/>
  <c r="N45" i="1"/>
  <c r="O45" i="1"/>
  <c r="M46" i="1"/>
  <c r="N46" i="1"/>
  <c r="O46" i="1"/>
  <c r="M47" i="1"/>
  <c r="N47" i="1"/>
  <c r="O47" i="1"/>
  <c r="M48" i="1"/>
  <c r="N48" i="1"/>
  <c r="O48" i="1"/>
  <c r="M49" i="1"/>
  <c r="N49" i="1"/>
  <c r="O49" i="1"/>
  <c r="M50" i="1"/>
  <c r="N50" i="1"/>
  <c r="O50" i="1"/>
  <c r="M51" i="1"/>
  <c r="N51" i="1"/>
  <c r="O51" i="1"/>
  <c r="M52" i="1"/>
  <c r="N52" i="1"/>
  <c r="O52" i="1"/>
  <c r="M15" i="1"/>
  <c r="N15" i="1"/>
  <c r="D16" i="1"/>
  <c r="L16" i="1" s="1"/>
  <c r="D17" i="1"/>
  <c r="L17" i="1" s="1"/>
  <c r="D18" i="1"/>
  <c r="L18" i="1" s="1"/>
  <c r="D19" i="1"/>
  <c r="L19" i="1" s="1"/>
  <c r="D20" i="1"/>
  <c r="L20" i="1" s="1"/>
  <c r="D21" i="1"/>
  <c r="L21" i="1" s="1"/>
  <c r="D22" i="1"/>
  <c r="L22" i="1" s="1"/>
  <c r="D23" i="1"/>
  <c r="L23" i="1" s="1"/>
  <c r="D24" i="1"/>
  <c r="L24" i="1" s="1"/>
  <c r="D25" i="1"/>
  <c r="L25" i="1" s="1"/>
  <c r="D26" i="1"/>
  <c r="L26" i="1" s="1"/>
  <c r="D27" i="1"/>
  <c r="L27" i="1" s="1"/>
  <c r="D28" i="1"/>
  <c r="L28" i="1" s="1"/>
  <c r="D29" i="1"/>
  <c r="L29" i="1" s="1"/>
  <c r="D30" i="1"/>
  <c r="L30" i="1" s="1"/>
  <c r="D31" i="1"/>
  <c r="L31" i="1" s="1"/>
  <c r="D32" i="1"/>
  <c r="L32" i="1" s="1"/>
  <c r="D33" i="1"/>
  <c r="L33" i="1" s="1"/>
  <c r="D34" i="1"/>
  <c r="L34" i="1" s="1"/>
  <c r="D35" i="1"/>
  <c r="L35" i="1" s="1"/>
  <c r="D36" i="1"/>
  <c r="L36" i="1" s="1"/>
  <c r="D37" i="1"/>
  <c r="L37" i="1" s="1"/>
  <c r="D38" i="1"/>
  <c r="L38" i="1" s="1"/>
  <c r="D39" i="1"/>
  <c r="L39" i="1" s="1"/>
  <c r="D40" i="1"/>
  <c r="L40" i="1" s="1"/>
  <c r="D41" i="1"/>
  <c r="L41" i="1" s="1"/>
  <c r="D42" i="1"/>
  <c r="L42" i="1" s="1"/>
  <c r="D43" i="1"/>
  <c r="L43" i="1" s="1"/>
  <c r="D44" i="1"/>
  <c r="L44" i="1" s="1"/>
  <c r="D45" i="1"/>
  <c r="L45" i="1" s="1"/>
  <c r="D46" i="1"/>
  <c r="L46" i="1" s="1"/>
  <c r="D47" i="1"/>
  <c r="L47" i="1" s="1"/>
  <c r="D48" i="1"/>
  <c r="L48" i="1" s="1"/>
  <c r="D49" i="1"/>
  <c r="L49" i="1" s="1"/>
  <c r="D50" i="1"/>
  <c r="L50" i="1" s="1"/>
  <c r="D51" i="1"/>
  <c r="L51" i="1" s="1"/>
  <c r="D52" i="1"/>
  <c r="L52" i="1" s="1"/>
  <c r="D15" i="1"/>
  <c r="D54" i="1" l="1"/>
  <c r="L15" i="1"/>
  <c r="M54" i="1"/>
  <c r="N54" i="1"/>
  <c r="O15" i="1" l="1"/>
  <c r="O54" i="1" s="1"/>
</calcChain>
</file>

<file path=xl/sharedStrings.xml><?xml version="1.0" encoding="utf-8"?>
<sst xmlns="http://schemas.openxmlformats.org/spreadsheetml/2006/main" count="112" uniqueCount="102">
  <si>
    <t>№ п/п</t>
  </si>
  <si>
    <t xml:space="preserve">КБК
(РзПр, ЦСР, ВР, КОСГУ) </t>
  </si>
  <si>
    <t>Примечание</t>
  </si>
  <si>
    <t>Всего</t>
  </si>
  <si>
    <t>в т.ч.</t>
  </si>
  <si>
    <t>ОБ</t>
  </si>
  <si>
    <t>ФБ</t>
  </si>
  <si>
    <t>МБ</t>
  </si>
  <si>
    <t>0409 02.5.03.М3721 414 228</t>
  </si>
  <si>
    <t>0409 02.5.03.S3721 414 228</t>
  </si>
  <si>
    <t>Реконструкция автомобильной дороги "Подъезд к с. Зимино Крутинского района Омской области"</t>
  </si>
  <si>
    <t>0409 12.2.03.20040 244 226</t>
  </si>
  <si>
    <t>0409 12.2.03.20070 244 226</t>
  </si>
  <si>
    <t>ИТОГО</t>
  </si>
  <si>
    <t>Ремонт автомобильной дороги "Подъезд к д. Камчатка от областной дороги Тюмень-Ялуторовск-Ишим-Омск-Толоконцево"</t>
  </si>
  <si>
    <t>0409 02.5.01.10020 244 225</t>
  </si>
  <si>
    <t>Проектно - изыскательские работы по объекту "Строительство автомобильной дороги до фермы КРС в д. Стахановка Крутинского района Омской области"</t>
  </si>
  <si>
    <t>0409 02.5.03.10030 414 228</t>
  </si>
  <si>
    <t>0409 02.5.03.10044 414 228</t>
  </si>
  <si>
    <t>0409 02.5.03.20044 414 228</t>
  </si>
  <si>
    <t>0409 02.5.05.10030 812 244</t>
  </si>
  <si>
    <t>0409 02.5.05.10030 812 284</t>
  </si>
  <si>
    <t>Субсидия на осуществление дорожной деятельности</t>
  </si>
  <si>
    <t>Проведение государственной экспертизы проектной документации в части проверки достоверности объекта капитального строительства "Строительство автомобильной дороги до фермы КРС в д. Стахановка Крутинского района Омской области"</t>
  </si>
  <si>
    <t>0409 02.5.01.19990 244 226</t>
  </si>
  <si>
    <t xml:space="preserve">Технологическое присоеденение к электрическим сетям </t>
  </si>
  <si>
    <t>Услуги по составлению сметной документации на невыполненные работы по устройству нижнего слоя щебеночного основания</t>
  </si>
  <si>
    <t>Реконструкция автомобильной дороги подъезд к ферме КРС (ул. Новая, ул. Школьная) деревня Гуляй-Поле Крутинского района Омской области</t>
  </si>
  <si>
    <t>0409 03.2.03.20020 414 228</t>
  </si>
  <si>
    <t>0409 03.2.03.20020 414 310</t>
  </si>
  <si>
    <t>Ремонт автомобильных дорог на ул. Новая, ул. Зорька, ул. Центральная с. Зимино Крутинского муниципального района Омской области</t>
  </si>
  <si>
    <t>0409 03.2.03.20030 244 225</t>
  </si>
  <si>
    <t>Ремонт автомобильной дороги в с. Зимино по ул. Юбилейная Крутинского муниципального района Омской области I этап</t>
  </si>
  <si>
    <t>0409 03.2.03.20041 244 225</t>
  </si>
  <si>
    <t>0409 03.2.03.20042 414 228</t>
  </si>
  <si>
    <t>0409 03.2.03.L3721 414 310</t>
  </si>
  <si>
    <t>0409 03.2.03.S3721 414 228</t>
  </si>
  <si>
    <t>Реконструкция автомобильной дороги подъезд к ферме КРС  (ул. Новая, ул. Школьная) деревня Гуляй-Поле Крутинского района Омской области. Этап 2</t>
  </si>
  <si>
    <t>Разработка проектно-сметной документации по объекту: "Реконструкция автомобильной дороги до фермы КРС в деревне Ольгино (ул. Центральная) Крутинского муниципального района Омской области"</t>
  </si>
  <si>
    <t>0409 03.2.03.S3721 414 310</t>
  </si>
  <si>
    <t>0409 03.2.03.М3721 414 228</t>
  </si>
  <si>
    <t>0409 03.2.03.М3721 414 310</t>
  </si>
  <si>
    <t>Ремонт автомобильной дороги в р.п. Крутинка (ул. Маяковского) Крутинского муниципального района Омской области (1 Этап)</t>
  </si>
  <si>
    <t>0409 12.2.03.20090 244 225</t>
  </si>
  <si>
    <t>Ремонт тротуара по ул.Ленина (от пересечения с ул. Аптекарская до дома № 66) в р.п. Крутинка Крутинского муниципального района Омской области</t>
  </si>
  <si>
    <t>0409 12.2.03.70340 244 225</t>
  </si>
  <si>
    <t>0409 12.2.03.70650 244 310</t>
  </si>
  <si>
    <t>Обустройство пешеходного перехода вблизи МБДОУ «Крутинский детский сад «Светлячок» по ул. Красная Заря, МБДОУ «Крутинский детский сад «Родничок» по ул. Мичурина, МБОУ «Крутинский районный ДДТ» по ул. Ленина в р.п. Крутинка</t>
  </si>
  <si>
    <t>0409 12.2.03.S0340 244 225</t>
  </si>
  <si>
    <t>0409 12.2.03.S0650 244 310</t>
  </si>
  <si>
    <t>Корректировка проектной документации по объекту "Реконструкция автомобильной дороги подъезд к ферме КРС (ул. Новая, ул. Школьная) деревня Гуляй-Поле Крутинского района Омской области. Этап 2."</t>
  </si>
  <si>
    <t>Текущий ремонт автомобильных дорог ул. Зеленая, ул. Совхозная в с. Паново</t>
  </si>
  <si>
    <t>0409 07.2.03.20020 244 225</t>
  </si>
  <si>
    <t>Содержание автомобильных дорог</t>
  </si>
  <si>
    <t>0409 00.0.00.00000 244 225</t>
  </si>
  <si>
    <t>0409 00.0.00.00000 244 226</t>
  </si>
  <si>
    <t>0409 00.0.00.00000 244 310</t>
  </si>
  <si>
    <t>0409 00.0.00.00000 244 344</t>
  </si>
  <si>
    <t>0409 00.0.00.00000 244 223</t>
  </si>
  <si>
    <t>0409 00.0.00.00000 244 224</t>
  </si>
  <si>
    <t>1375 Квт.ч.</t>
  </si>
  <si>
    <t>Возмещение части затрат в сфере осуществления дорожной деятельности</t>
  </si>
  <si>
    <t>0409 00.0.00.00000 540 251</t>
  </si>
  <si>
    <t>Кредиторская задолженность по состоянию на 01.01.2023</t>
  </si>
  <si>
    <t>Оказание услуг по определению толщины щебёночного основания на объекте "Подъезд к с. Зимино Крутинского района Омской области"</t>
  </si>
  <si>
    <t>Технологическое присоеденение к электрическим сетям объекта наружного освещения, расположенного по адресу: Омская область, Крутинский район, д. Стахановка</t>
  </si>
  <si>
    <t>Проведение повторной государственной экспертизы проектной документации в части проверки достоверности определения сметной стоимости объекта капитального строительства: Реконструкция автомобильной дороги подъезд к ферме КРС (ул. Новая, ул. Школьная) деревня Гуляй-Поле Крутинского района Омской области. Этап 2.</t>
  </si>
  <si>
    <t>Выполнение работ по разработке дизайн проекта по ремонту тротуара ул. Красный путь (от пересечения с ул. Комсомольская до КСШ №2) р.п. Крутинка</t>
  </si>
  <si>
    <t>Строительный контроль по обустройству пешеходного перехода вблизи МБДОУ "Крутинский детский сад "Светлячок" по ул. Красная Заря, МБДОУ "Крутинский детский сад "Родничок" по ул. Мичурина, МБОУ "Крутинский районный ДДТ" по ул. Ленина в р.п. Крутинка</t>
  </si>
  <si>
    <t>Отремонтирован участок дороги длиной 1600 п.м., шириной 6 м.п</t>
  </si>
  <si>
    <t>Оказание услуг по определению толщины щебёночного основания</t>
  </si>
  <si>
    <t>Проведение государственной экспертизы проектной документации в части проверки достоверности объекта капитального строительства, договор заключен на меньшую сумму</t>
  </si>
  <si>
    <t>Приобретение запасных частей к технике - экскаватор ЕК-12., приобретение косилки роторной навесной КРН-2</t>
  </si>
  <si>
    <t>Реконструировано 1,163 км. дороги, экономия при проведении аукциона (снижена стоимость контракта)</t>
  </si>
  <si>
    <t>Строительный контроль за выполнением работ по реконструкции автомобильной дороги подъезд к ферме КРС (ул. Новая, ул. Школьная) деревня Гуляй-Поле Крутинского района Омской области, экономия при проведении аукциона (снижена стоимость контракта)</t>
  </si>
  <si>
    <t>Проверка сметной документации в ценах на 3 квартал 2022 года</t>
  </si>
  <si>
    <t xml:space="preserve">Услуги по проверке сметной документации </t>
  </si>
  <si>
    <t>Проведение государственной экспертизы в части проверки достоверности определения сметной стоимости объекта капитального строительства</t>
  </si>
  <si>
    <t>Проведение государственной экспертизы в части проверки достоверности определения сметной стоимости объекта капитального строительства: "Реконструкция автомобильной дороги до фермы КРС в д.Ольгино (ул. Центральная) Крутинского района Омской области"</t>
  </si>
  <si>
    <t>Выполнение инженерных изысканий и работ по подготовке проектной документации по объекту: "Реконструкция автомобильной дороги до фермы КРС в д. Ольгино (ул. Центральная) Крутинского района Омской области"</t>
  </si>
  <si>
    <t>Выполнение работ по разработке дизайн-проекта по ремонту тротуара. Оплата произведена по факту выполнения работ</t>
  </si>
  <si>
    <t>Оплата произведена по факту выполнения работ</t>
  </si>
  <si>
    <t>Аукцион не состоялся</t>
  </si>
  <si>
    <t>Отремонтировано 741,5 м2</t>
  </si>
  <si>
    <t>Установлено 6 шт. светофоров, установлено 6 дорожных знаков, также металлическое пешеходное ограждение 396,5 м.</t>
  </si>
  <si>
    <t>Отремантировано 639 м. дороги</t>
  </si>
  <si>
    <t>Аренда опор электропередач</t>
  </si>
  <si>
    <t>Очистка внутрипоселенческих дорог от снега — 892 м./час, грейдирование дорог — 763 м./часов, содержание мостового перехода, скашивание обочин дорог 192 м./часов, оплата произведена по факту выполнения работ</t>
  </si>
  <si>
    <t>Очистка дорог до населенного пункта  - 358,5 м./часа, грейдирование дорог - 46,5 м./часа, скашивание обочин дорог 55 м./часов, оплата произведена по факту выполнения работ</t>
  </si>
  <si>
    <t>Приобретение дорожных знаков – 44 шт., оплата произведена по факту выполнения работ</t>
  </si>
  <si>
    <t>Приобретена труба д. 57 длина 8 м., эмаль дорожная 60 кг., оплата произведена по факту выполнения работ</t>
  </si>
  <si>
    <t>Государственная экспертиза проектной документации</t>
  </si>
  <si>
    <t>Корректировка проектной документации</t>
  </si>
  <si>
    <t>Передача полномочий в сфере дорожной деятельности в соответствии с заключенными соглашениями</t>
  </si>
  <si>
    <t>Направления расходования средств дорожного фонда</t>
  </si>
  <si>
    <t>Предусмотрено на год</t>
  </si>
  <si>
    <t>Кассовый расход</t>
  </si>
  <si>
    <t>Процент исполнения</t>
  </si>
  <si>
    <t>ОТЧЕТ</t>
  </si>
  <si>
    <t>рублей</t>
  </si>
  <si>
    <t>об использовании бюджетных ассигнований Дорожного фонда                                                     Крутинского муниципального района Омской области за 2022 год</t>
  </si>
  <si>
    <t>Приложение № 7                                                                                        к решению Крутинского районного Совета "Об исполнении районного бюджета за 2022 год"     от "26" мая 2023 года № 279</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</si>
</sst>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color rgb="FF000000"/>
      <name val="Arial Cyr"/>
      <charset val="204"/>
    </font>
    <font>
      <sz val="10"/>
      <color rgb="FF000000"/>
      <name val="Times New Roman"/>
      <family val="1"/>
      <charset val="204"/>
    </font>
    <font>
      <sz val="12"/>
      <color rgb="FF000000"/>
      <name val="Times New Roman"/>
      <family val="1"/>
      <charset val="204"/>
    </font>
    <font>
      <b/>
      <sz val="14"/>
      <color rgb="FF000000"/>
      <name val="Times New Roman"/>
      <family val="1"/>
      <charset val="204"/>
    </font>
    <font>
      <sz val="14"/>
      <color rgb="FF000000"/>
      <name val="Times New Roman"/>
      <family val="1"/>
      <charset val="204"/>
    </font>
    <font>
      <sz val="11"/>
      <color rgb="FF000000"/>
      <name val="Times New Roman"/>
      <family val="1"/>
      <charset val="204"/>
    </font>
    <font>
      <sz val="8"/>
      <color rgb="FF000000"/>
      <name val="Times New Roman"/>
      <family val="1"/>
      <charset val="204"/>
    </font>
    <font>
      <sz val="10"/>
      <name val="Times New Roman"/>
      <family val="1"/>
      <charset val="204"/>
    </font>
    <font>
      <b/>
      <sz val="10"/>
      <color rgb="FF000000"/>
      <name val="Times New Roman"/>
      <family val="1"/>
      <charset val="204"/>
    </font>
  </fonts>
  <fills count="3">
    <fill>
      <patternFill patternType="none"/>
    </fill>
    <fill>
      <patternFill patternType="gray125"/>
    </fill>
    <fill>
      <patternFill patternType="solid">
        <fgColor theme="0"/>
        <bgColor indexed="64"/>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indexed="64"/>
      </top>
      <bottom/>
      <diagonal/>
    </border>
    <border>
      <left style="thin">
        <color rgb="FF000000"/>
      </left>
      <right style="thin">
        <color rgb="FF000000"/>
      </right>
      <top style="thin">
        <color indexed="64"/>
      </top>
      <bottom style="thin">
        <color indexed="64"/>
      </bottom>
      <diagonal/>
    </border>
    <border>
      <left style="thin">
        <color rgb="FF000000"/>
      </left>
      <right/>
      <top style="thin">
        <color rgb="FF000000"/>
      </top>
      <bottom/>
      <diagonal/>
    </border>
    <border>
      <left style="thin">
        <color rgb="FF000000"/>
      </left>
      <right/>
      <top/>
      <bottom/>
      <diagonal/>
    </border>
    <border>
      <left/>
      <right style="thin">
        <color rgb="FF000000"/>
      </right>
      <top style="thin">
        <color rgb="FF000000"/>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indexed="64"/>
      </left>
      <right style="thin">
        <color indexed="64"/>
      </right>
      <top style="thin">
        <color indexed="64"/>
      </top>
      <bottom/>
      <diagonal/>
    </border>
    <border>
      <left style="thin">
        <color rgb="FF000000"/>
      </left>
      <right style="thin">
        <color indexed="64"/>
      </right>
      <top/>
      <bottom style="thin">
        <color indexed="64"/>
      </bottom>
      <diagonal/>
    </border>
    <border>
      <left/>
      <right/>
      <top style="thin">
        <color rgb="FF000000"/>
      </top>
      <bottom/>
      <diagonal/>
    </border>
    <border>
      <left/>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thin">
        <color rgb="FF000000"/>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rgb="FF000000"/>
      </top>
      <bottom/>
      <diagonal/>
    </border>
    <border>
      <left style="thin">
        <color indexed="64"/>
      </left>
      <right/>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2" fillId="0" borderId="0" xfId="0" applyFont="1" applyAlignment="1">
      <alignment horizontal="right"/>
    </xf>
    <xf numFmtId="0" fontId="3" fillId="0" borderId="0" xfId="0" applyFont="1" applyAlignment="1">
      <alignment vertical="center"/>
    </xf>
    <xf numFmtId="0" fontId="4" fillId="0" borderId="0" xfId="0" applyFont="1"/>
    <xf numFmtId="0" fontId="2" fillId="0" borderId="0" xfId="0" applyFont="1" applyAlignment="1">
      <alignment vertical="center"/>
    </xf>
    <xf numFmtId="0" fontId="2" fillId="0" borderId="1" xfId="0" applyFont="1" applyBorder="1" applyAlignment="1">
      <alignment horizontal="center" vertical="center"/>
    </xf>
    <xf numFmtId="0" fontId="2" fillId="0" borderId="0" xfId="0" applyFont="1"/>
    <xf numFmtId="0" fontId="1" fillId="0" borderId="1" xfId="0" applyFont="1" applyFill="1" applyBorder="1" applyAlignment="1">
      <alignment vertical="center" wrapText="1"/>
    </xf>
    <xf numFmtId="0" fontId="5" fillId="0" borderId="0" xfId="0" applyFont="1"/>
    <xf numFmtId="0" fontId="1" fillId="0" borderId="9" xfId="0" applyFont="1" applyFill="1" applyBorder="1" applyAlignment="1">
      <alignment vertical="center" wrapText="1"/>
    </xf>
    <xf numFmtId="0" fontId="1" fillId="0" borderId="5" xfId="0" applyFont="1" applyFill="1" applyBorder="1" applyAlignment="1">
      <alignment vertical="center" wrapText="1"/>
    </xf>
    <xf numFmtId="0" fontId="4" fillId="0" borderId="0" xfId="0" applyFont="1" applyAlignment="1">
      <alignment horizontal="center"/>
    </xf>
    <xf numFmtId="0" fontId="4" fillId="0" borderId="0" xfId="0" applyFont="1" applyAlignment="1">
      <alignment horizontal="center"/>
    </xf>
    <xf numFmtId="0" fontId="2" fillId="0" borderId="1" xfId="0" applyFont="1" applyFill="1" applyBorder="1" applyAlignment="1">
      <alignment vertical="center"/>
    </xf>
    <xf numFmtId="0" fontId="2" fillId="0" borderId="1" xfId="0" applyFont="1" applyFill="1" applyBorder="1" applyAlignment="1">
      <alignment vertical="center" wrapText="1"/>
    </xf>
    <xf numFmtId="0" fontId="2" fillId="0" borderId="12" xfId="0" applyFont="1" applyFill="1" applyBorder="1" applyAlignment="1">
      <alignment vertical="center"/>
    </xf>
    <xf numFmtId="0" fontId="2" fillId="0" borderId="7" xfId="0" applyFont="1" applyFill="1" applyBorder="1" applyAlignment="1">
      <alignment vertical="center" wrapText="1"/>
    </xf>
    <xf numFmtId="0" fontId="2" fillId="0" borderId="7" xfId="0" applyFont="1" applyFill="1" applyBorder="1" applyAlignment="1">
      <alignment vertical="center"/>
    </xf>
    <xf numFmtId="0" fontId="2" fillId="0" borderId="7" xfId="0" applyFont="1" applyBorder="1" applyAlignment="1">
      <alignment horizontal="center" vertical="center"/>
    </xf>
    <xf numFmtId="4" fontId="2" fillId="0" borderId="0" xfId="0" applyNumberFormat="1" applyFont="1"/>
    <xf numFmtId="0" fontId="6" fillId="0" borderId="0" xfId="0" applyFont="1" applyAlignment="1">
      <alignment horizontal="left" wrapText="1"/>
    </xf>
    <xf numFmtId="0" fontId="1" fillId="0" borderId="0" xfId="0" applyFont="1" applyAlignment="1">
      <alignment horizontal="right"/>
    </xf>
    <xf numFmtId="0" fontId="1" fillId="0" borderId="16" xfId="0" applyFont="1" applyFill="1" applyBorder="1" applyAlignment="1">
      <alignment vertical="center" wrapText="1"/>
    </xf>
    <xf numFmtId="0" fontId="1" fillId="0" borderId="1" xfId="0" applyFont="1" applyBorder="1" applyAlignment="1">
      <alignment horizontal="center" vertical="center"/>
    </xf>
    <xf numFmtId="0" fontId="1" fillId="2" borderId="1" xfId="0" applyFont="1" applyFill="1" applyBorder="1" applyAlignment="1">
      <alignment horizontal="left" vertical="center" wrapText="1"/>
    </xf>
    <xf numFmtId="0" fontId="1" fillId="2" borderId="1" xfId="0" applyFont="1" applyFill="1" applyBorder="1" applyAlignment="1">
      <alignment vertical="center" wrapText="1"/>
    </xf>
    <xf numFmtId="4" fontId="1" fillId="0" borderId="1" xfId="0" applyNumberFormat="1" applyFont="1" applyFill="1" applyBorder="1" applyAlignment="1">
      <alignment vertical="center"/>
    </xf>
    <xf numFmtId="4" fontId="1" fillId="0" borderId="3" xfId="0" applyNumberFormat="1" applyFont="1" applyFill="1" applyBorder="1" applyAlignment="1">
      <alignment vertical="center"/>
    </xf>
    <xf numFmtId="4" fontId="1" fillId="0" borderId="1" xfId="0" applyNumberFormat="1" applyFont="1" applyBorder="1" applyAlignment="1">
      <alignment vertical="center"/>
    </xf>
    <xf numFmtId="0" fontId="1" fillId="2" borderId="0" xfId="0" applyFont="1" applyFill="1" applyBorder="1" applyAlignment="1">
      <alignment horizontal="left" vertical="center" wrapText="1"/>
    </xf>
    <xf numFmtId="0" fontId="1" fillId="2" borderId="12" xfId="0" applyFont="1" applyFill="1" applyBorder="1" applyAlignment="1">
      <alignment vertical="center" wrapText="1"/>
    </xf>
    <xf numFmtId="4" fontId="7" fillId="0" borderId="1" xfId="0" applyNumberFormat="1" applyFont="1" applyFill="1" applyBorder="1" applyAlignment="1">
      <alignment vertical="center"/>
    </xf>
    <xf numFmtId="0" fontId="1" fillId="0" borderId="11" xfId="0" applyFont="1" applyBorder="1" applyAlignment="1">
      <alignment horizontal="center" vertical="center"/>
    </xf>
    <xf numFmtId="0" fontId="1" fillId="2" borderId="5" xfId="0" applyFont="1" applyFill="1" applyBorder="1" applyAlignment="1">
      <alignment horizontal="left" vertical="center" wrapText="1"/>
    </xf>
    <xf numFmtId="0" fontId="1" fillId="2" borderId="12" xfId="0" applyFont="1" applyFill="1" applyBorder="1" applyAlignment="1">
      <alignment vertical="center"/>
    </xf>
    <xf numFmtId="4" fontId="1" fillId="2" borderId="1" xfId="0" applyNumberFormat="1" applyFont="1" applyFill="1" applyBorder="1" applyAlignment="1">
      <alignment vertical="center"/>
    </xf>
    <xf numFmtId="0" fontId="1" fillId="0" borderId="3" xfId="0" applyFont="1" applyBorder="1" applyAlignment="1">
      <alignment horizontal="left" vertical="center" wrapText="1"/>
    </xf>
    <xf numFmtId="0" fontId="1" fillId="0" borderId="5" xfId="0" applyFont="1" applyBorder="1" applyAlignment="1">
      <alignment horizontal="center" vertical="center"/>
    </xf>
    <xf numFmtId="0" fontId="1" fillId="2" borderId="0" xfId="0" applyFont="1" applyFill="1" applyAlignment="1">
      <alignment horizontal="left" wrapText="1"/>
    </xf>
    <xf numFmtId="0" fontId="1" fillId="2" borderId="1" xfId="0" applyFont="1" applyFill="1" applyBorder="1" applyAlignment="1">
      <alignment vertical="center"/>
    </xf>
    <xf numFmtId="0" fontId="1" fillId="0" borderId="10" xfId="0" applyFont="1" applyBorder="1" applyAlignment="1">
      <alignment horizontal="center" vertical="center"/>
    </xf>
    <xf numFmtId="0" fontId="1" fillId="2" borderId="16" xfId="0" applyFont="1" applyFill="1" applyBorder="1" applyAlignment="1">
      <alignment horizontal="left" vertical="center" wrapText="1"/>
    </xf>
    <xf numFmtId="4" fontId="1" fillId="0" borderId="7" xfId="0" applyNumberFormat="1" applyFont="1" applyBorder="1" applyAlignment="1">
      <alignment vertical="center"/>
    </xf>
    <xf numFmtId="0" fontId="1" fillId="2" borderId="12" xfId="0" applyFont="1" applyFill="1" applyBorder="1" applyAlignment="1">
      <alignment horizontal="left" vertical="center"/>
    </xf>
    <xf numFmtId="0" fontId="1" fillId="0" borderId="4" xfId="0" applyFont="1" applyBorder="1" applyAlignment="1">
      <alignment horizontal="center" vertical="center"/>
    </xf>
    <xf numFmtId="0" fontId="1" fillId="2" borderId="4" xfId="0" applyFont="1" applyFill="1" applyBorder="1" applyAlignment="1">
      <alignment horizontal="left" vertical="center" wrapText="1"/>
    </xf>
    <xf numFmtId="0" fontId="1" fillId="2" borderId="2" xfId="0" applyFont="1" applyFill="1" applyBorder="1" applyAlignment="1">
      <alignment horizontal="left" vertical="center"/>
    </xf>
    <xf numFmtId="4" fontId="1" fillId="2" borderId="2" xfId="0" applyNumberFormat="1" applyFont="1" applyFill="1" applyBorder="1" applyAlignment="1">
      <alignment vertical="center"/>
    </xf>
    <xf numFmtId="4" fontId="1" fillId="0" borderId="2" xfId="0" applyNumberFormat="1" applyFont="1" applyBorder="1" applyAlignment="1">
      <alignment vertical="center"/>
    </xf>
    <xf numFmtId="4" fontId="1" fillId="0" borderId="10" xfId="0" applyNumberFormat="1" applyFont="1" applyBorder="1" applyAlignment="1">
      <alignment vertical="center"/>
    </xf>
    <xf numFmtId="0" fontId="8" fillId="0" borderId="33" xfId="0" applyFont="1" applyFill="1" applyBorder="1"/>
    <xf numFmtId="0" fontId="8" fillId="0" borderId="9" xfId="0" applyFont="1" applyFill="1" applyBorder="1" applyAlignment="1">
      <alignment horizontal="left" wrapText="1"/>
    </xf>
    <xf numFmtId="0" fontId="8" fillId="0" borderId="9" xfId="0" applyFont="1" applyFill="1" applyBorder="1"/>
    <xf numFmtId="4" fontId="8" fillId="0" borderId="9" xfId="0" applyNumberFormat="1" applyFont="1" applyFill="1" applyBorder="1" applyAlignment="1">
      <alignment vertical="center"/>
    </xf>
    <xf numFmtId="0" fontId="8" fillId="0" borderId="34" xfId="0" applyFont="1" applyFill="1" applyBorder="1" applyAlignment="1">
      <alignment vertical="center" wrapText="1"/>
    </xf>
    <xf numFmtId="0" fontId="2" fillId="0" borderId="31"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6" fillId="0" borderId="0" xfId="0" applyFont="1" applyAlignment="1">
      <alignment horizontal="left" wrapText="1"/>
    </xf>
    <xf numFmtId="0" fontId="2" fillId="0" borderId="0" xfId="0" applyFont="1" applyAlignment="1">
      <alignment horizontal="center" vertical="top" wrapText="1"/>
    </xf>
    <xf numFmtId="0" fontId="1" fillId="2" borderId="5" xfId="0" applyFont="1" applyFill="1" applyBorder="1" applyAlignment="1">
      <alignment horizontal="left" vertical="center" wrapText="1"/>
    </xf>
    <xf numFmtId="0" fontId="1" fillId="0" borderId="5" xfId="0" applyFont="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0" borderId="1" xfId="0" applyFont="1" applyFill="1" applyBorder="1" applyAlignment="1">
      <alignment horizontal="center" vertical="center"/>
    </xf>
    <xf numFmtId="0" fontId="1" fillId="2" borderId="4" xfId="0" applyFont="1" applyFill="1" applyBorder="1" applyAlignment="1">
      <alignment horizontal="left" vertical="center" wrapText="1"/>
    </xf>
    <xf numFmtId="0" fontId="1" fillId="2" borderId="8" xfId="0" applyFont="1" applyFill="1" applyBorder="1" applyAlignment="1">
      <alignment horizontal="left" vertical="center" wrapText="1"/>
    </xf>
    <xf numFmtId="0" fontId="2" fillId="0" borderId="23"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1" fillId="0" borderId="13" xfId="0" applyFont="1" applyBorder="1" applyAlignment="1">
      <alignment horizontal="center" vertical="center"/>
    </xf>
    <xf numFmtId="0" fontId="1" fillId="0" borderId="17" xfId="0" applyFont="1" applyBorder="1" applyAlignment="1">
      <alignment horizontal="center" vertical="center"/>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4" fillId="0" borderId="0" xfId="0" applyFont="1" applyAlignment="1">
      <alignment horizontal="left" wrapText="1"/>
    </xf>
    <xf numFmtId="0" fontId="4" fillId="0" borderId="0" xfId="0" applyFont="1" applyAlignment="1">
      <alignment horizontal="center"/>
    </xf>
    <xf numFmtId="0" fontId="2" fillId="0" borderId="1"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0" xfId="0" applyFont="1" applyBorder="1" applyAlignment="1">
      <alignment horizontal="center" vertical="center"/>
    </xf>
    <xf numFmtId="0" fontId="1" fillId="0" borderId="6"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cellXfs>
  <cellStyles count="1">
    <cellStyle name="Обычный"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0"/>
  <sheetViews>
    <sheetView tabSelected="1" zoomScaleNormal="100" zoomScaleSheetLayoutView="100" workbookViewId="0">
      <selection activeCell="L7" sqref="L7"/>
    </sheetView>
  </sheetViews>
  <sheetFormatPr defaultRowHeight="12.75" x14ac:dyDescent="0.2"/>
  <cols>
    <col min="1" max="1" width="4.5703125" style="1" customWidth="1"/>
    <col min="2" max="2" width="39.140625" style="1" customWidth="1"/>
    <col min="3" max="3" width="4.85546875" style="1" hidden="1" customWidth="1"/>
    <col min="4" max="4" width="16.7109375" style="1" customWidth="1"/>
    <col min="5" max="6" width="14.85546875" style="1" hidden="1" customWidth="1"/>
    <col min="7" max="7" width="15.28515625" style="1" hidden="1" customWidth="1"/>
    <col min="8" max="8" width="0.28515625" style="1" hidden="1" customWidth="1"/>
    <col min="9" max="9" width="15" style="1" hidden="1" customWidth="1"/>
    <col min="10" max="10" width="14.85546875" style="1" hidden="1" customWidth="1"/>
    <col min="11" max="11" width="15.42578125" style="1" customWidth="1"/>
    <col min="12" max="12" width="13.42578125" style="1" customWidth="1"/>
    <col min="13" max="13" width="12" style="1" hidden="1" customWidth="1"/>
    <col min="14" max="14" width="9.140625" style="1" hidden="1" customWidth="1"/>
    <col min="15" max="15" width="13.42578125" style="1" hidden="1" customWidth="1"/>
    <col min="16" max="16" width="8" style="1" hidden="1" customWidth="1"/>
    <col min="17" max="19" width="6.7109375" style="1" hidden="1" customWidth="1"/>
    <col min="20" max="20" width="27.42578125" style="1" customWidth="1"/>
    <col min="21" max="21" width="9.140625" style="1" customWidth="1"/>
    <col min="22" max="22" width="13.140625" style="1" bestFit="1" customWidth="1"/>
    <col min="23" max="16384" width="9.140625" style="1"/>
  </cols>
  <sheetData>
    <row r="1" spans="1:20" ht="1.5" customHeight="1" x14ac:dyDescent="0.25">
      <c r="T1" s="2"/>
    </row>
    <row r="2" spans="1:20" ht="27" hidden="1" customHeight="1" x14ac:dyDescent="0.2">
      <c r="B2" s="3"/>
    </row>
    <row r="3" spans="1:20" ht="36" hidden="1" customHeight="1" x14ac:dyDescent="0.3">
      <c r="B3" s="89"/>
      <c r="C3" s="89"/>
      <c r="D3" s="89"/>
      <c r="E3" s="89"/>
      <c r="F3" s="89"/>
      <c r="G3" s="89"/>
      <c r="H3" s="89"/>
      <c r="I3" s="89"/>
      <c r="J3" s="89"/>
      <c r="K3" s="89"/>
      <c r="L3" s="89"/>
      <c r="M3" s="89"/>
      <c r="N3" s="89"/>
      <c r="O3" s="89"/>
      <c r="P3" s="89"/>
      <c r="Q3" s="89"/>
      <c r="R3" s="89"/>
      <c r="S3" s="89"/>
      <c r="T3" s="89"/>
    </row>
    <row r="4" spans="1:20" ht="18.75" hidden="1" x14ac:dyDescent="0.3">
      <c r="B4" s="4"/>
    </row>
    <row r="5" spans="1:20" ht="27.75" customHeight="1" x14ac:dyDescent="0.3">
      <c r="B5" s="12"/>
      <c r="C5" s="12"/>
      <c r="D5" s="12"/>
      <c r="E5" s="12"/>
      <c r="F5" s="12"/>
      <c r="G5" s="12"/>
      <c r="H5" s="12"/>
      <c r="I5" s="12"/>
      <c r="J5" s="12"/>
      <c r="K5" s="12"/>
      <c r="L5" s="65" t="s">
        <v>101</v>
      </c>
      <c r="M5" s="65"/>
      <c r="N5" s="65"/>
      <c r="O5" s="65"/>
      <c r="P5" s="65"/>
      <c r="Q5" s="65"/>
      <c r="R5" s="65"/>
      <c r="S5" s="65"/>
      <c r="T5" s="65"/>
    </row>
    <row r="6" spans="1:20" ht="18.75" x14ac:dyDescent="0.3">
      <c r="B6" s="12"/>
      <c r="C6" s="12"/>
      <c r="D6" s="12"/>
      <c r="E6" s="12"/>
      <c r="F6" s="12"/>
      <c r="G6" s="12"/>
      <c r="H6" s="12"/>
      <c r="I6" s="12"/>
      <c r="J6" s="12"/>
      <c r="K6" s="12"/>
      <c r="L6" s="65"/>
      <c r="M6" s="65"/>
      <c r="N6" s="65"/>
      <c r="O6" s="65"/>
      <c r="P6" s="65"/>
      <c r="Q6" s="65"/>
      <c r="R6" s="65"/>
      <c r="S6" s="65"/>
      <c r="T6" s="65"/>
    </row>
    <row r="7" spans="1:20" ht="18.75" x14ac:dyDescent="0.3">
      <c r="B7" s="13"/>
      <c r="C7" s="13"/>
      <c r="D7" s="13"/>
      <c r="E7" s="13"/>
      <c r="F7" s="13"/>
      <c r="G7" s="13"/>
      <c r="H7" s="13"/>
      <c r="I7" s="13"/>
      <c r="J7" s="13"/>
      <c r="K7" s="13"/>
      <c r="L7" s="21"/>
      <c r="M7" s="21"/>
      <c r="N7" s="21"/>
      <c r="O7" s="21"/>
      <c r="P7" s="21"/>
      <c r="Q7" s="21"/>
      <c r="R7" s="21"/>
      <c r="S7" s="21"/>
      <c r="T7" s="21"/>
    </row>
    <row r="8" spans="1:20" ht="18.75" x14ac:dyDescent="0.3">
      <c r="B8" s="90" t="s">
        <v>98</v>
      </c>
      <c r="C8" s="90"/>
      <c r="D8" s="90"/>
      <c r="E8" s="90"/>
      <c r="F8" s="90"/>
      <c r="G8" s="90"/>
      <c r="H8" s="90"/>
      <c r="I8" s="90"/>
      <c r="J8" s="90"/>
      <c r="K8" s="90"/>
      <c r="L8" s="90"/>
      <c r="M8" s="90"/>
      <c r="N8" s="90"/>
      <c r="O8" s="90"/>
      <c r="P8" s="90"/>
      <c r="Q8" s="90"/>
      <c r="R8" s="90"/>
      <c r="S8" s="90"/>
      <c r="T8" s="90"/>
    </row>
    <row r="9" spans="1:20" ht="18.75" customHeight="1" x14ac:dyDescent="0.2">
      <c r="B9" s="66" t="s">
        <v>100</v>
      </c>
      <c r="C9" s="66"/>
      <c r="D9" s="66"/>
      <c r="E9" s="66"/>
      <c r="F9" s="66"/>
      <c r="G9" s="66"/>
      <c r="H9" s="66"/>
      <c r="I9" s="66"/>
      <c r="J9" s="66"/>
      <c r="K9" s="66"/>
      <c r="L9" s="66"/>
      <c r="M9" s="66"/>
      <c r="N9" s="66"/>
      <c r="O9" s="66"/>
      <c r="P9" s="66"/>
      <c r="Q9" s="66"/>
      <c r="R9" s="66"/>
      <c r="S9" s="66"/>
      <c r="T9" s="66"/>
    </row>
    <row r="10" spans="1:20" ht="18.75" customHeight="1" x14ac:dyDescent="0.2">
      <c r="B10" s="66"/>
      <c r="C10" s="66"/>
      <c r="D10" s="66"/>
      <c r="E10" s="66"/>
      <c r="F10" s="66"/>
      <c r="G10" s="66"/>
      <c r="H10" s="66"/>
      <c r="I10" s="66"/>
      <c r="J10" s="66"/>
      <c r="K10" s="66"/>
      <c r="L10" s="66"/>
      <c r="M10" s="66"/>
      <c r="N10" s="66"/>
      <c r="O10" s="66"/>
      <c r="P10" s="66"/>
      <c r="Q10" s="66"/>
      <c r="R10" s="66"/>
      <c r="S10" s="66"/>
      <c r="T10" s="66"/>
    </row>
    <row r="11" spans="1:20" x14ac:dyDescent="0.2">
      <c r="T11" s="22" t="s">
        <v>99</v>
      </c>
    </row>
    <row r="12" spans="1:20" s="5" customFormat="1" ht="45" customHeight="1" x14ac:dyDescent="0.2">
      <c r="A12" s="91" t="s">
        <v>0</v>
      </c>
      <c r="B12" s="91" t="s">
        <v>94</v>
      </c>
      <c r="C12" s="91" t="s">
        <v>1</v>
      </c>
      <c r="D12" s="57" t="s">
        <v>95</v>
      </c>
      <c r="E12" s="15"/>
      <c r="F12" s="15"/>
      <c r="G12" s="17"/>
      <c r="H12" s="77" t="s">
        <v>96</v>
      </c>
      <c r="I12" s="78"/>
      <c r="J12" s="78"/>
      <c r="K12" s="79"/>
      <c r="L12" s="56" t="s">
        <v>97</v>
      </c>
      <c r="M12" s="57"/>
      <c r="N12" s="57"/>
      <c r="O12" s="58"/>
      <c r="P12" s="91" t="s">
        <v>63</v>
      </c>
      <c r="Q12" s="91"/>
      <c r="R12" s="91"/>
      <c r="S12" s="91"/>
      <c r="T12" s="91" t="s">
        <v>2</v>
      </c>
    </row>
    <row r="13" spans="1:20" s="5" customFormat="1" ht="15.75" x14ac:dyDescent="0.2">
      <c r="A13" s="91"/>
      <c r="B13" s="91"/>
      <c r="C13" s="92"/>
      <c r="D13" s="60"/>
      <c r="E13" s="16" t="s">
        <v>4</v>
      </c>
      <c r="F13" s="14"/>
      <c r="G13" s="18"/>
      <c r="H13" s="59"/>
      <c r="I13" s="60"/>
      <c r="J13" s="60"/>
      <c r="K13" s="80"/>
      <c r="L13" s="59"/>
      <c r="M13" s="60"/>
      <c r="N13" s="60"/>
      <c r="O13" s="61"/>
      <c r="P13" s="74" t="s">
        <v>3</v>
      </c>
      <c r="Q13" s="74" t="s">
        <v>4</v>
      </c>
      <c r="R13" s="74"/>
      <c r="S13" s="74"/>
      <c r="T13" s="91"/>
    </row>
    <row r="14" spans="1:20" s="5" customFormat="1" ht="2.25" customHeight="1" x14ac:dyDescent="0.2">
      <c r="A14" s="91"/>
      <c r="B14" s="91"/>
      <c r="C14" s="91"/>
      <c r="D14" s="63"/>
      <c r="E14" s="6" t="s">
        <v>5</v>
      </c>
      <c r="F14" s="6" t="s">
        <v>6</v>
      </c>
      <c r="G14" s="19" t="s">
        <v>7</v>
      </c>
      <c r="H14" s="81"/>
      <c r="I14" s="82"/>
      <c r="J14" s="82"/>
      <c r="K14" s="83"/>
      <c r="L14" s="62"/>
      <c r="M14" s="63"/>
      <c r="N14" s="63"/>
      <c r="O14" s="64"/>
      <c r="P14" s="74"/>
      <c r="Q14" s="6" t="s">
        <v>5</v>
      </c>
      <c r="R14" s="6" t="s">
        <v>6</v>
      </c>
      <c r="S14" s="6" t="s">
        <v>7</v>
      </c>
      <c r="T14" s="91"/>
    </row>
    <row r="15" spans="1:20" s="7" customFormat="1" ht="63.75" customHeight="1" x14ac:dyDescent="0.25">
      <c r="A15" s="24">
        <v>1</v>
      </c>
      <c r="B15" s="25" t="s">
        <v>14</v>
      </c>
      <c r="C15" s="26" t="s">
        <v>15</v>
      </c>
      <c r="D15" s="27">
        <f>E15+F15+G15</f>
        <v>1547073.6</v>
      </c>
      <c r="E15" s="27"/>
      <c r="F15" s="27"/>
      <c r="G15" s="27">
        <v>1547073.6</v>
      </c>
      <c r="H15" s="28">
        <f>I15+J15+K15</f>
        <v>1547073.6</v>
      </c>
      <c r="I15" s="28"/>
      <c r="J15" s="28"/>
      <c r="K15" s="28">
        <v>1547073.6</v>
      </c>
      <c r="L15" s="29">
        <f>K15/D15*100</f>
        <v>100</v>
      </c>
      <c r="M15" s="29">
        <f t="shared" ref="M15:M53" si="0">E15-I15</f>
        <v>0</v>
      </c>
      <c r="N15" s="29">
        <f t="shared" ref="N15:N53" si="1">F15-J15</f>
        <v>0</v>
      </c>
      <c r="O15" s="29">
        <f t="shared" ref="O15:O53" si="2">G15-K15</f>
        <v>0</v>
      </c>
      <c r="P15" s="29"/>
      <c r="Q15" s="29"/>
      <c r="R15" s="29"/>
      <c r="S15" s="29"/>
      <c r="T15" s="8" t="s">
        <v>69</v>
      </c>
    </row>
    <row r="16" spans="1:20" s="7" customFormat="1" ht="69.75" customHeight="1" x14ac:dyDescent="0.25">
      <c r="A16" s="24">
        <v>2</v>
      </c>
      <c r="B16" s="25" t="s">
        <v>64</v>
      </c>
      <c r="C16" s="26" t="s">
        <v>24</v>
      </c>
      <c r="D16" s="27">
        <f t="shared" ref="D16:D52" si="3">E16+F16+G16</f>
        <v>19800</v>
      </c>
      <c r="E16" s="27"/>
      <c r="F16" s="27"/>
      <c r="G16" s="27">
        <v>19800</v>
      </c>
      <c r="H16" s="27">
        <f t="shared" ref="H16:H52" si="4">I16+J16+K16</f>
        <v>19800</v>
      </c>
      <c r="I16" s="27"/>
      <c r="J16" s="27"/>
      <c r="K16" s="27">
        <v>19800</v>
      </c>
      <c r="L16" s="29">
        <f t="shared" ref="L16:L53" si="5">K16/D16*100</f>
        <v>100</v>
      </c>
      <c r="M16" s="29">
        <f t="shared" si="0"/>
        <v>0</v>
      </c>
      <c r="N16" s="29">
        <f t="shared" si="1"/>
        <v>0</v>
      </c>
      <c r="O16" s="29">
        <f t="shared" si="2"/>
        <v>0</v>
      </c>
      <c r="P16" s="29"/>
      <c r="Q16" s="29"/>
      <c r="R16" s="29"/>
      <c r="S16" s="29"/>
      <c r="T16" s="8" t="s">
        <v>70</v>
      </c>
    </row>
    <row r="17" spans="1:22" s="7" customFormat="1" ht="84.75" customHeight="1" x14ac:dyDescent="0.25">
      <c r="A17" s="24">
        <v>3</v>
      </c>
      <c r="B17" s="25" t="s">
        <v>10</v>
      </c>
      <c r="C17" s="26" t="s">
        <v>17</v>
      </c>
      <c r="D17" s="27">
        <f t="shared" si="3"/>
        <v>8000</v>
      </c>
      <c r="E17" s="27"/>
      <c r="F17" s="27"/>
      <c r="G17" s="27">
        <v>8000</v>
      </c>
      <c r="H17" s="27">
        <f t="shared" si="4"/>
        <v>8000</v>
      </c>
      <c r="I17" s="27"/>
      <c r="J17" s="27"/>
      <c r="K17" s="27">
        <v>8000</v>
      </c>
      <c r="L17" s="29">
        <f t="shared" si="5"/>
        <v>100</v>
      </c>
      <c r="M17" s="29">
        <f t="shared" si="0"/>
        <v>0</v>
      </c>
      <c r="N17" s="29">
        <f t="shared" si="1"/>
        <v>0</v>
      </c>
      <c r="O17" s="29">
        <f t="shared" si="2"/>
        <v>0</v>
      </c>
      <c r="P17" s="29"/>
      <c r="Q17" s="29"/>
      <c r="R17" s="29"/>
      <c r="S17" s="29"/>
      <c r="T17" s="8" t="s">
        <v>26</v>
      </c>
    </row>
    <row r="18" spans="1:22" s="7" customFormat="1" ht="117" customHeight="1" x14ac:dyDescent="0.25">
      <c r="A18" s="24">
        <v>4</v>
      </c>
      <c r="B18" s="30" t="s">
        <v>23</v>
      </c>
      <c r="C18" s="26" t="s">
        <v>18</v>
      </c>
      <c r="D18" s="27">
        <f t="shared" si="3"/>
        <v>241479.79</v>
      </c>
      <c r="E18" s="27"/>
      <c r="F18" s="27"/>
      <c r="G18" s="27">
        <v>241479.79</v>
      </c>
      <c r="H18" s="27">
        <f t="shared" si="4"/>
        <v>146010</v>
      </c>
      <c r="I18" s="27"/>
      <c r="J18" s="27"/>
      <c r="K18" s="27">
        <v>146010</v>
      </c>
      <c r="L18" s="29">
        <f t="shared" si="5"/>
        <v>60.464687334704067</v>
      </c>
      <c r="M18" s="29">
        <f t="shared" si="0"/>
        <v>0</v>
      </c>
      <c r="N18" s="29">
        <f t="shared" si="1"/>
        <v>0</v>
      </c>
      <c r="O18" s="29">
        <f t="shared" si="2"/>
        <v>95469.790000000008</v>
      </c>
      <c r="P18" s="29"/>
      <c r="Q18" s="29"/>
      <c r="R18" s="29"/>
      <c r="S18" s="29"/>
      <c r="T18" s="8" t="s">
        <v>71</v>
      </c>
    </row>
    <row r="19" spans="1:22" s="7" customFormat="1" ht="23.25" customHeight="1" x14ac:dyDescent="0.25">
      <c r="A19" s="84">
        <v>5</v>
      </c>
      <c r="B19" s="67" t="s">
        <v>65</v>
      </c>
      <c r="C19" s="31" t="s">
        <v>18</v>
      </c>
      <c r="D19" s="27">
        <f t="shared" si="3"/>
        <v>50675.65</v>
      </c>
      <c r="E19" s="27"/>
      <c r="F19" s="27"/>
      <c r="G19" s="27">
        <v>50675.65</v>
      </c>
      <c r="H19" s="27">
        <f t="shared" si="4"/>
        <v>50675.65</v>
      </c>
      <c r="I19" s="27"/>
      <c r="J19" s="27"/>
      <c r="K19" s="27">
        <v>50675.65</v>
      </c>
      <c r="L19" s="29">
        <f t="shared" si="5"/>
        <v>100</v>
      </c>
      <c r="M19" s="29">
        <f t="shared" si="0"/>
        <v>0</v>
      </c>
      <c r="N19" s="29">
        <f t="shared" si="1"/>
        <v>0</v>
      </c>
      <c r="O19" s="29">
        <f t="shared" si="2"/>
        <v>0</v>
      </c>
      <c r="P19" s="29"/>
      <c r="Q19" s="29"/>
      <c r="R19" s="29"/>
      <c r="S19" s="29"/>
      <c r="T19" s="86" t="s">
        <v>25</v>
      </c>
    </row>
    <row r="20" spans="1:22" s="7" customFormat="1" ht="54" customHeight="1" x14ac:dyDescent="0.25">
      <c r="A20" s="85"/>
      <c r="B20" s="67"/>
      <c r="C20" s="31" t="s">
        <v>19</v>
      </c>
      <c r="D20" s="27">
        <f t="shared" si="3"/>
        <v>27436</v>
      </c>
      <c r="E20" s="27"/>
      <c r="F20" s="27"/>
      <c r="G20" s="27">
        <v>27436</v>
      </c>
      <c r="H20" s="27">
        <f t="shared" si="4"/>
        <v>27436</v>
      </c>
      <c r="I20" s="27"/>
      <c r="J20" s="27"/>
      <c r="K20" s="32">
        <v>27436</v>
      </c>
      <c r="L20" s="29">
        <f t="shared" si="5"/>
        <v>100</v>
      </c>
      <c r="M20" s="29">
        <f t="shared" si="0"/>
        <v>0</v>
      </c>
      <c r="N20" s="29">
        <f t="shared" si="1"/>
        <v>0</v>
      </c>
      <c r="O20" s="29">
        <f t="shared" si="2"/>
        <v>0</v>
      </c>
      <c r="P20" s="29"/>
      <c r="Q20" s="29"/>
      <c r="R20" s="29"/>
      <c r="S20" s="29"/>
      <c r="T20" s="87"/>
    </row>
    <row r="21" spans="1:22" s="7" customFormat="1" ht="32.25" customHeight="1" x14ac:dyDescent="0.25">
      <c r="A21" s="97">
        <v>6</v>
      </c>
      <c r="B21" s="67" t="s">
        <v>16</v>
      </c>
      <c r="C21" s="31" t="s">
        <v>19</v>
      </c>
      <c r="D21" s="27">
        <f t="shared" si="3"/>
        <v>102564</v>
      </c>
      <c r="E21" s="27"/>
      <c r="F21" s="27"/>
      <c r="G21" s="27">
        <v>102564</v>
      </c>
      <c r="H21" s="27">
        <f t="shared" si="4"/>
        <v>102564</v>
      </c>
      <c r="I21" s="27"/>
      <c r="J21" s="27"/>
      <c r="K21" s="32">
        <v>102564</v>
      </c>
      <c r="L21" s="29">
        <f t="shared" si="5"/>
        <v>100</v>
      </c>
      <c r="M21" s="29">
        <f t="shared" si="0"/>
        <v>0</v>
      </c>
      <c r="N21" s="29">
        <f t="shared" si="1"/>
        <v>0</v>
      </c>
      <c r="O21" s="29">
        <f t="shared" si="2"/>
        <v>0</v>
      </c>
      <c r="P21" s="29"/>
      <c r="Q21" s="29"/>
      <c r="R21" s="29"/>
      <c r="S21" s="29"/>
      <c r="T21" s="86" t="s">
        <v>16</v>
      </c>
      <c r="V21" s="20"/>
    </row>
    <row r="22" spans="1:22" s="7" customFormat="1" ht="30" customHeight="1" x14ac:dyDescent="0.25">
      <c r="A22" s="97"/>
      <c r="B22" s="67"/>
      <c r="C22" s="31" t="s">
        <v>8</v>
      </c>
      <c r="D22" s="27">
        <f t="shared" si="3"/>
        <v>2609114.2000000002</v>
      </c>
      <c r="E22" s="27">
        <v>2609114.2000000002</v>
      </c>
      <c r="F22" s="27"/>
      <c r="G22" s="27"/>
      <c r="H22" s="27">
        <f t="shared" si="4"/>
        <v>5218228.4000000004</v>
      </c>
      <c r="I22" s="27">
        <v>2609114.2000000002</v>
      </c>
      <c r="J22" s="27"/>
      <c r="K22" s="27">
        <v>2609114.2000000002</v>
      </c>
      <c r="L22" s="29">
        <f t="shared" si="5"/>
        <v>100</v>
      </c>
      <c r="M22" s="29">
        <f t="shared" si="0"/>
        <v>0</v>
      </c>
      <c r="N22" s="29">
        <f t="shared" si="1"/>
        <v>0</v>
      </c>
      <c r="O22" s="29">
        <f t="shared" si="2"/>
        <v>-2609114.2000000002</v>
      </c>
      <c r="P22" s="29"/>
      <c r="Q22" s="29"/>
      <c r="R22" s="29"/>
      <c r="S22" s="29"/>
      <c r="T22" s="88"/>
      <c r="V22" s="20"/>
    </row>
    <row r="23" spans="1:22" s="7" customFormat="1" ht="42" customHeight="1" x14ac:dyDescent="0.25">
      <c r="A23" s="98"/>
      <c r="B23" s="67"/>
      <c r="C23" s="31" t="s">
        <v>9</v>
      </c>
      <c r="D23" s="27">
        <f t="shared" si="3"/>
        <v>137321.79999999999</v>
      </c>
      <c r="E23" s="27"/>
      <c r="F23" s="27"/>
      <c r="G23" s="27">
        <v>137321.79999999999</v>
      </c>
      <c r="H23" s="27">
        <f t="shared" si="4"/>
        <v>137321.79999999999</v>
      </c>
      <c r="I23" s="27"/>
      <c r="J23" s="27"/>
      <c r="K23" s="27">
        <v>137321.79999999999</v>
      </c>
      <c r="L23" s="29">
        <f t="shared" si="5"/>
        <v>100</v>
      </c>
      <c r="M23" s="29">
        <f t="shared" si="0"/>
        <v>0</v>
      </c>
      <c r="N23" s="29">
        <f t="shared" si="1"/>
        <v>0</v>
      </c>
      <c r="O23" s="29">
        <f t="shared" si="2"/>
        <v>0</v>
      </c>
      <c r="P23" s="29"/>
      <c r="Q23" s="29"/>
      <c r="R23" s="29"/>
      <c r="S23" s="29"/>
      <c r="T23" s="87"/>
    </row>
    <row r="24" spans="1:22" s="7" customFormat="1" ht="29.25" customHeight="1" x14ac:dyDescent="0.25">
      <c r="A24" s="95">
        <v>7</v>
      </c>
      <c r="B24" s="67" t="s">
        <v>22</v>
      </c>
      <c r="C24" s="31" t="s">
        <v>20</v>
      </c>
      <c r="D24" s="27">
        <f t="shared" si="3"/>
        <v>1280000</v>
      </c>
      <c r="E24" s="27"/>
      <c r="F24" s="27"/>
      <c r="G24" s="27">
        <v>1280000</v>
      </c>
      <c r="H24" s="27">
        <f t="shared" si="4"/>
        <v>1280000</v>
      </c>
      <c r="I24" s="27"/>
      <c r="J24" s="27"/>
      <c r="K24" s="27">
        <v>1280000</v>
      </c>
      <c r="L24" s="29">
        <f t="shared" si="5"/>
        <v>100</v>
      </c>
      <c r="M24" s="29">
        <f t="shared" si="0"/>
        <v>0</v>
      </c>
      <c r="N24" s="29">
        <f t="shared" si="1"/>
        <v>0</v>
      </c>
      <c r="O24" s="29">
        <f t="shared" si="2"/>
        <v>0</v>
      </c>
      <c r="P24" s="29"/>
      <c r="Q24" s="29"/>
      <c r="R24" s="29"/>
      <c r="S24" s="29"/>
      <c r="T24" s="93" t="s">
        <v>72</v>
      </c>
    </row>
    <row r="25" spans="1:22" s="7" customFormat="1" ht="59.25" customHeight="1" x14ac:dyDescent="0.25">
      <c r="A25" s="96"/>
      <c r="B25" s="67"/>
      <c r="C25" s="31" t="s">
        <v>21</v>
      </c>
      <c r="D25" s="27">
        <f t="shared" si="3"/>
        <v>320000</v>
      </c>
      <c r="E25" s="27"/>
      <c r="F25" s="27"/>
      <c r="G25" s="27">
        <v>320000</v>
      </c>
      <c r="H25" s="27">
        <f t="shared" si="4"/>
        <v>320000</v>
      </c>
      <c r="I25" s="27"/>
      <c r="J25" s="27"/>
      <c r="K25" s="27">
        <v>320000</v>
      </c>
      <c r="L25" s="29">
        <f t="shared" si="5"/>
        <v>100</v>
      </c>
      <c r="M25" s="29">
        <f t="shared" si="0"/>
        <v>0</v>
      </c>
      <c r="N25" s="29">
        <f t="shared" si="1"/>
        <v>0</v>
      </c>
      <c r="O25" s="29">
        <f t="shared" si="2"/>
        <v>0</v>
      </c>
      <c r="P25" s="29"/>
      <c r="Q25" s="29"/>
      <c r="R25" s="29"/>
      <c r="S25" s="29"/>
      <c r="T25" s="94"/>
    </row>
    <row r="26" spans="1:22" s="7" customFormat="1" ht="110.25" hidden="1" customHeight="1" x14ac:dyDescent="0.25">
      <c r="A26" s="33">
        <v>8</v>
      </c>
      <c r="B26" s="34" t="s">
        <v>66</v>
      </c>
      <c r="C26" s="35" t="s">
        <v>28</v>
      </c>
      <c r="D26" s="36">
        <f t="shared" si="3"/>
        <v>14642</v>
      </c>
      <c r="E26" s="29"/>
      <c r="F26" s="29"/>
      <c r="G26" s="29">
        <v>14642</v>
      </c>
      <c r="H26" s="29">
        <f t="shared" si="4"/>
        <v>14642</v>
      </c>
      <c r="I26" s="29"/>
      <c r="J26" s="29"/>
      <c r="K26" s="29">
        <v>14642</v>
      </c>
      <c r="L26" s="29">
        <f t="shared" si="5"/>
        <v>100</v>
      </c>
      <c r="M26" s="29">
        <f t="shared" si="0"/>
        <v>0</v>
      </c>
      <c r="N26" s="29">
        <f t="shared" si="1"/>
        <v>0</v>
      </c>
      <c r="O26" s="29">
        <f t="shared" si="2"/>
        <v>0</v>
      </c>
      <c r="P26" s="29"/>
      <c r="Q26" s="29"/>
      <c r="R26" s="29"/>
      <c r="S26" s="29"/>
      <c r="T26" s="37" t="s">
        <v>91</v>
      </c>
    </row>
    <row r="27" spans="1:22" s="7" customFormat="1" ht="85.5" hidden="1" customHeight="1" x14ac:dyDescent="0.25">
      <c r="A27" s="38">
        <v>9</v>
      </c>
      <c r="B27" s="39" t="s">
        <v>50</v>
      </c>
      <c r="C27" s="40" t="s">
        <v>28</v>
      </c>
      <c r="D27" s="36">
        <f t="shared" si="3"/>
        <v>100000</v>
      </c>
      <c r="E27" s="29"/>
      <c r="F27" s="29"/>
      <c r="G27" s="29">
        <v>100000</v>
      </c>
      <c r="H27" s="29">
        <f t="shared" si="4"/>
        <v>100000</v>
      </c>
      <c r="I27" s="29"/>
      <c r="J27" s="29"/>
      <c r="K27" s="29">
        <v>100000</v>
      </c>
      <c r="L27" s="29">
        <f t="shared" si="5"/>
        <v>100</v>
      </c>
      <c r="M27" s="29">
        <f t="shared" si="0"/>
        <v>0</v>
      </c>
      <c r="N27" s="29">
        <f t="shared" si="1"/>
        <v>0</v>
      </c>
      <c r="O27" s="29">
        <f t="shared" si="2"/>
        <v>0</v>
      </c>
      <c r="P27" s="29"/>
      <c r="Q27" s="29"/>
      <c r="R27" s="29"/>
      <c r="S27" s="29"/>
      <c r="T27" s="8" t="s">
        <v>92</v>
      </c>
    </row>
    <row r="28" spans="1:22" s="7" customFormat="1" ht="28.5" hidden="1" customHeight="1" x14ac:dyDescent="0.25">
      <c r="A28" s="73">
        <v>10</v>
      </c>
      <c r="B28" s="76" t="s">
        <v>27</v>
      </c>
      <c r="C28" s="40" t="s">
        <v>29</v>
      </c>
      <c r="D28" s="36">
        <f t="shared" si="3"/>
        <v>1390301</v>
      </c>
      <c r="E28" s="29"/>
      <c r="F28" s="29"/>
      <c r="G28" s="29">
        <v>1390301</v>
      </c>
      <c r="H28" s="29">
        <f t="shared" si="4"/>
        <v>1390301</v>
      </c>
      <c r="I28" s="29"/>
      <c r="J28" s="29"/>
      <c r="K28" s="29">
        <v>1390301</v>
      </c>
      <c r="L28" s="29">
        <f t="shared" si="5"/>
        <v>100</v>
      </c>
      <c r="M28" s="29">
        <f t="shared" si="0"/>
        <v>0</v>
      </c>
      <c r="N28" s="29">
        <f t="shared" si="1"/>
        <v>0</v>
      </c>
      <c r="O28" s="29">
        <f t="shared" si="2"/>
        <v>0</v>
      </c>
      <c r="P28" s="29"/>
      <c r="Q28" s="29"/>
      <c r="R28" s="29"/>
      <c r="S28" s="29"/>
      <c r="T28" s="86" t="s">
        <v>73</v>
      </c>
    </row>
    <row r="29" spans="1:22" s="7" customFormat="1" ht="28.5" hidden="1" customHeight="1" x14ac:dyDescent="0.25">
      <c r="A29" s="73"/>
      <c r="B29" s="75"/>
      <c r="C29" s="40" t="s">
        <v>35</v>
      </c>
      <c r="D29" s="36">
        <f t="shared" si="3"/>
        <v>25493918.84</v>
      </c>
      <c r="E29" s="29">
        <v>504779.63</v>
      </c>
      <c r="F29" s="29">
        <v>24734200</v>
      </c>
      <c r="G29" s="29">
        <v>254939.21</v>
      </c>
      <c r="H29" s="29">
        <f t="shared" si="4"/>
        <v>25493918.82</v>
      </c>
      <c r="I29" s="29">
        <v>504779.63</v>
      </c>
      <c r="J29" s="29">
        <v>24734200</v>
      </c>
      <c r="K29" s="29">
        <v>254939.19</v>
      </c>
      <c r="L29" s="29">
        <f t="shared" si="5"/>
        <v>1.0000000062760064</v>
      </c>
      <c r="M29" s="29">
        <f t="shared" si="0"/>
        <v>0</v>
      </c>
      <c r="N29" s="29">
        <f t="shared" si="1"/>
        <v>0</v>
      </c>
      <c r="O29" s="29">
        <f t="shared" si="2"/>
        <v>1.9999999989522621E-2</v>
      </c>
      <c r="P29" s="29"/>
      <c r="Q29" s="29"/>
      <c r="R29" s="29"/>
      <c r="S29" s="29"/>
      <c r="T29" s="88"/>
    </row>
    <row r="30" spans="1:22" s="7" customFormat="1" ht="28.5" hidden="1" customHeight="1" x14ac:dyDescent="0.25">
      <c r="A30" s="73"/>
      <c r="B30" s="75"/>
      <c r="C30" s="40" t="s">
        <v>39</v>
      </c>
      <c r="D30" s="36">
        <f t="shared" si="3"/>
        <v>109274.54</v>
      </c>
      <c r="E30" s="29"/>
      <c r="F30" s="29"/>
      <c r="G30" s="29">
        <v>109274.54</v>
      </c>
      <c r="H30" s="29">
        <f t="shared" si="4"/>
        <v>109274.53</v>
      </c>
      <c r="I30" s="29"/>
      <c r="J30" s="29"/>
      <c r="K30" s="29">
        <v>109274.53</v>
      </c>
      <c r="L30" s="29">
        <f t="shared" si="5"/>
        <v>99.999990848737511</v>
      </c>
      <c r="M30" s="29">
        <f t="shared" si="0"/>
        <v>0</v>
      </c>
      <c r="N30" s="29">
        <f t="shared" si="1"/>
        <v>0</v>
      </c>
      <c r="O30" s="29">
        <f t="shared" si="2"/>
        <v>9.9999999947613105E-3</v>
      </c>
      <c r="P30" s="29"/>
      <c r="Q30" s="29"/>
      <c r="R30" s="29"/>
      <c r="S30" s="29"/>
      <c r="T30" s="88"/>
    </row>
    <row r="31" spans="1:22" s="7" customFormat="1" ht="28.5" hidden="1" customHeight="1" x14ac:dyDescent="0.25">
      <c r="A31" s="72"/>
      <c r="B31" s="70"/>
      <c r="C31" s="40" t="s">
        <v>41</v>
      </c>
      <c r="D31" s="36">
        <f t="shared" si="3"/>
        <v>10818178.810000001</v>
      </c>
      <c r="E31" s="29">
        <v>10818178.810000001</v>
      </c>
      <c r="F31" s="29"/>
      <c r="G31" s="29"/>
      <c r="H31" s="29">
        <f t="shared" si="4"/>
        <v>10818178.65</v>
      </c>
      <c r="I31" s="29">
        <v>10818178.65</v>
      </c>
      <c r="J31" s="29"/>
      <c r="K31" s="29"/>
      <c r="L31" s="29">
        <f t="shared" si="5"/>
        <v>0</v>
      </c>
      <c r="M31" s="29">
        <f t="shared" si="0"/>
        <v>0.16000000014901161</v>
      </c>
      <c r="N31" s="29">
        <f t="shared" si="1"/>
        <v>0</v>
      </c>
      <c r="O31" s="29">
        <f t="shared" si="2"/>
        <v>0</v>
      </c>
      <c r="P31" s="29"/>
      <c r="Q31" s="29"/>
      <c r="R31" s="29"/>
      <c r="S31" s="29"/>
      <c r="T31" s="87"/>
    </row>
    <row r="32" spans="1:22" s="7" customFormat="1" ht="59.25" hidden="1" customHeight="1" x14ac:dyDescent="0.25">
      <c r="A32" s="71">
        <v>11</v>
      </c>
      <c r="B32" s="69" t="s">
        <v>37</v>
      </c>
      <c r="C32" s="40" t="s">
        <v>36</v>
      </c>
      <c r="D32" s="36">
        <f t="shared" si="3"/>
        <v>7856.09</v>
      </c>
      <c r="E32" s="29"/>
      <c r="F32" s="29"/>
      <c r="G32" s="29">
        <v>7856.09</v>
      </c>
      <c r="H32" s="29">
        <f t="shared" si="4"/>
        <v>6514.21</v>
      </c>
      <c r="I32" s="29"/>
      <c r="J32" s="29"/>
      <c r="K32" s="29">
        <v>6514.21</v>
      </c>
      <c r="L32" s="29">
        <f t="shared" si="5"/>
        <v>82.919238450679671</v>
      </c>
      <c r="M32" s="29">
        <f t="shared" si="0"/>
        <v>0</v>
      </c>
      <c r="N32" s="29">
        <f t="shared" si="1"/>
        <v>0</v>
      </c>
      <c r="O32" s="29">
        <f t="shared" si="2"/>
        <v>1341.88</v>
      </c>
      <c r="P32" s="29"/>
      <c r="Q32" s="29"/>
      <c r="R32" s="29"/>
      <c r="S32" s="29"/>
      <c r="T32" s="86" t="s">
        <v>74</v>
      </c>
    </row>
    <row r="33" spans="1:20" s="7" customFormat="1" ht="84.75" hidden="1" customHeight="1" x14ac:dyDescent="0.25">
      <c r="A33" s="72"/>
      <c r="B33" s="70"/>
      <c r="C33" s="40" t="s">
        <v>40</v>
      </c>
      <c r="D33" s="36">
        <f t="shared" si="3"/>
        <v>777752.91</v>
      </c>
      <c r="E33" s="29">
        <v>777752.91</v>
      </c>
      <c r="F33" s="29"/>
      <c r="G33" s="29"/>
      <c r="H33" s="29">
        <f t="shared" si="4"/>
        <v>644906.79</v>
      </c>
      <c r="I33" s="29">
        <v>644906.79</v>
      </c>
      <c r="J33" s="29"/>
      <c r="K33" s="29"/>
      <c r="L33" s="29">
        <f t="shared" si="5"/>
        <v>0</v>
      </c>
      <c r="M33" s="29">
        <f t="shared" si="0"/>
        <v>132846.12</v>
      </c>
      <c r="N33" s="29">
        <f t="shared" si="1"/>
        <v>0</v>
      </c>
      <c r="O33" s="29">
        <f t="shared" si="2"/>
        <v>0</v>
      </c>
      <c r="P33" s="29"/>
      <c r="Q33" s="29"/>
      <c r="R33" s="29"/>
      <c r="S33" s="29"/>
      <c r="T33" s="87"/>
    </row>
    <row r="34" spans="1:20" s="7" customFormat="1" ht="51" hidden="1" customHeight="1" x14ac:dyDescent="0.25">
      <c r="A34" s="24">
        <v>12</v>
      </c>
      <c r="B34" s="25" t="s">
        <v>30</v>
      </c>
      <c r="C34" s="40" t="s">
        <v>31</v>
      </c>
      <c r="D34" s="36">
        <f t="shared" si="3"/>
        <v>12300</v>
      </c>
      <c r="E34" s="29"/>
      <c r="F34" s="29"/>
      <c r="G34" s="29">
        <v>12300</v>
      </c>
      <c r="H34" s="29">
        <f t="shared" si="4"/>
        <v>12300</v>
      </c>
      <c r="I34" s="29"/>
      <c r="J34" s="29"/>
      <c r="K34" s="29">
        <v>12300</v>
      </c>
      <c r="L34" s="29">
        <f t="shared" si="5"/>
        <v>100</v>
      </c>
      <c r="M34" s="29">
        <f t="shared" si="0"/>
        <v>0</v>
      </c>
      <c r="N34" s="29">
        <f t="shared" si="1"/>
        <v>0</v>
      </c>
      <c r="O34" s="29">
        <f t="shared" si="2"/>
        <v>0</v>
      </c>
      <c r="P34" s="29"/>
      <c r="Q34" s="29"/>
      <c r="R34" s="29"/>
      <c r="S34" s="29"/>
      <c r="T34" s="8" t="s">
        <v>75</v>
      </c>
    </row>
    <row r="35" spans="1:20" s="7" customFormat="1" ht="45.75" hidden="1" customHeight="1" x14ac:dyDescent="0.25">
      <c r="A35" s="24">
        <v>13</v>
      </c>
      <c r="B35" s="25" t="s">
        <v>32</v>
      </c>
      <c r="C35" s="40" t="s">
        <v>33</v>
      </c>
      <c r="D35" s="36">
        <f t="shared" si="3"/>
        <v>9700</v>
      </c>
      <c r="E35" s="29"/>
      <c r="F35" s="29"/>
      <c r="G35" s="29">
        <v>9700</v>
      </c>
      <c r="H35" s="29">
        <f t="shared" si="4"/>
        <v>9700</v>
      </c>
      <c r="I35" s="29"/>
      <c r="J35" s="29"/>
      <c r="K35" s="29">
        <v>9700</v>
      </c>
      <c r="L35" s="29">
        <f t="shared" si="5"/>
        <v>100</v>
      </c>
      <c r="M35" s="29">
        <f t="shared" si="0"/>
        <v>0</v>
      </c>
      <c r="N35" s="29">
        <f t="shared" si="1"/>
        <v>0</v>
      </c>
      <c r="O35" s="29">
        <f t="shared" si="2"/>
        <v>0</v>
      </c>
      <c r="P35" s="29"/>
      <c r="Q35" s="29"/>
      <c r="R35" s="29"/>
      <c r="S35" s="29"/>
      <c r="T35" s="8" t="s">
        <v>76</v>
      </c>
    </row>
    <row r="36" spans="1:20" s="7" customFormat="1" ht="96.75" hidden="1" customHeight="1" x14ac:dyDescent="0.25">
      <c r="A36" s="24">
        <v>14</v>
      </c>
      <c r="B36" s="25" t="s">
        <v>78</v>
      </c>
      <c r="C36" s="40" t="s">
        <v>34</v>
      </c>
      <c r="D36" s="36">
        <f t="shared" si="3"/>
        <v>145357</v>
      </c>
      <c r="E36" s="29"/>
      <c r="F36" s="29"/>
      <c r="G36" s="29">
        <v>145357</v>
      </c>
      <c r="H36" s="29">
        <f t="shared" si="4"/>
        <v>145357</v>
      </c>
      <c r="I36" s="29"/>
      <c r="J36" s="29"/>
      <c r="K36" s="29">
        <v>145357</v>
      </c>
      <c r="L36" s="29">
        <f t="shared" si="5"/>
        <v>100</v>
      </c>
      <c r="M36" s="29">
        <f t="shared" si="0"/>
        <v>0</v>
      </c>
      <c r="N36" s="29">
        <f t="shared" si="1"/>
        <v>0</v>
      </c>
      <c r="O36" s="29">
        <f t="shared" si="2"/>
        <v>0</v>
      </c>
      <c r="P36" s="29"/>
      <c r="Q36" s="29"/>
      <c r="R36" s="29"/>
      <c r="S36" s="29"/>
      <c r="T36" s="8" t="s">
        <v>77</v>
      </c>
    </row>
    <row r="37" spans="1:20" s="7" customFormat="1" ht="66" hidden="1" customHeight="1" x14ac:dyDescent="0.25">
      <c r="A37" s="71">
        <v>15</v>
      </c>
      <c r="B37" s="69" t="s">
        <v>38</v>
      </c>
      <c r="C37" s="40" t="s">
        <v>36</v>
      </c>
      <c r="D37" s="36">
        <f t="shared" si="3"/>
        <v>144650</v>
      </c>
      <c r="E37" s="29"/>
      <c r="F37" s="29"/>
      <c r="G37" s="29">
        <v>144650</v>
      </c>
      <c r="H37" s="29">
        <f t="shared" si="4"/>
        <v>144650</v>
      </c>
      <c r="I37" s="29"/>
      <c r="J37" s="29"/>
      <c r="K37" s="29">
        <v>144650</v>
      </c>
      <c r="L37" s="29">
        <f t="shared" si="5"/>
        <v>100</v>
      </c>
      <c r="M37" s="29">
        <f t="shared" si="0"/>
        <v>0</v>
      </c>
      <c r="N37" s="29">
        <f t="shared" si="1"/>
        <v>0</v>
      </c>
      <c r="O37" s="29">
        <f t="shared" si="2"/>
        <v>0</v>
      </c>
      <c r="P37" s="29"/>
      <c r="Q37" s="29"/>
      <c r="R37" s="29"/>
      <c r="S37" s="29"/>
      <c r="T37" s="86" t="s">
        <v>79</v>
      </c>
    </row>
    <row r="38" spans="1:20" s="7" customFormat="1" ht="53.25" hidden="1" customHeight="1" x14ac:dyDescent="0.25">
      <c r="A38" s="72"/>
      <c r="B38" s="70"/>
      <c r="C38" s="40" t="s">
        <v>40</v>
      </c>
      <c r="D38" s="36">
        <f t="shared" si="3"/>
        <v>2748350</v>
      </c>
      <c r="E38" s="29">
        <v>2748350</v>
      </c>
      <c r="F38" s="29"/>
      <c r="G38" s="29"/>
      <c r="H38" s="29">
        <f t="shared" si="4"/>
        <v>2748350</v>
      </c>
      <c r="I38" s="29">
        <v>2748350</v>
      </c>
      <c r="J38" s="29"/>
      <c r="K38" s="29"/>
      <c r="L38" s="29">
        <f t="shared" si="5"/>
        <v>0</v>
      </c>
      <c r="M38" s="29">
        <f t="shared" si="0"/>
        <v>0</v>
      </c>
      <c r="N38" s="29">
        <f t="shared" si="1"/>
        <v>0</v>
      </c>
      <c r="O38" s="29">
        <f t="shared" si="2"/>
        <v>0</v>
      </c>
      <c r="P38" s="29"/>
      <c r="Q38" s="29"/>
      <c r="R38" s="29"/>
      <c r="S38" s="29"/>
      <c r="T38" s="87"/>
    </row>
    <row r="39" spans="1:20" s="7" customFormat="1" ht="73.5" hidden="1" customHeight="1" x14ac:dyDescent="0.25">
      <c r="A39" s="24">
        <v>16</v>
      </c>
      <c r="B39" s="25" t="s">
        <v>67</v>
      </c>
      <c r="C39" s="40" t="s">
        <v>11</v>
      </c>
      <c r="D39" s="36">
        <f t="shared" si="3"/>
        <v>200000</v>
      </c>
      <c r="E39" s="29"/>
      <c r="F39" s="29"/>
      <c r="G39" s="29">
        <v>200000</v>
      </c>
      <c r="H39" s="29">
        <f t="shared" si="4"/>
        <v>101545</v>
      </c>
      <c r="I39" s="29"/>
      <c r="J39" s="29"/>
      <c r="K39" s="29">
        <v>101545</v>
      </c>
      <c r="L39" s="29">
        <f t="shared" si="5"/>
        <v>50.772500000000001</v>
      </c>
      <c r="M39" s="29">
        <f t="shared" si="0"/>
        <v>0</v>
      </c>
      <c r="N39" s="29">
        <f t="shared" si="1"/>
        <v>0</v>
      </c>
      <c r="O39" s="29">
        <f t="shared" si="2"/>
        <v>98455</v>
      </c>
      <c r="P39" s="29"/>
      <c r="Q39" s="29"/>
      <c r="R39" s="29"/>
      <c r="S39" s="29"/>
      <c r="T39" s="8" t="s">
        <v>80</v>
      </c>
    </row>
    <row r="40" spans="1:20" s="7" customFormat="1" ht="84" hidden="1" customHeight="1" x14ac:dyDescent="0.25">
      <c r="A40" s="24">
        <v>17</v>
      </c>
      <c r="B40" s="25" t="s">
        <v>68</v>
      </c>
      <c r="C40" s="40" t="s">
        <v>12</v>
      </c>
      <c r="D40" s="36">
        <f t="shared" si="3"/>
        <v>150000</v>
      </c>
      <c r="E40" s="29"/>
      <c r="F40" s="29"/>
      <c r="G40" s="29">
        <v>150000</v>
      </c>
      <c r="H40" s="29">
        <f t="shared" si="4"/>
        <v>58971.94</v>
      </c>
      <c r="I40" s="29"/>
      <c r="J40" s="29"/>
      <c r="K40" s="29">
        <v>58971.94</v>
      </c>
      <c r="L40" s="29">
        <f t="shared" si="5"/>
        <v>39.314626666666669</v>
      </c>
      <c r="M40" s="29">
        <f t="shared" si="0"/>
        <v>0</v>
      </c>
      <c r="N40" s="29">
        <f t="shared" si="1"/>
        <v>0</v>
      </c>
      <c r="O40" s="29">
        <f t="shared" si="2"/>
        <v>91028.06</v>
      </c>
      <c r="P40" s="29"/>
      <c r="Q40" s="29"/>
      <c r="R40" s="29"/>
      <c r="S40" s="29"/>
      <c r="T40" s="8" t="s">
        <v>81</v>
      </c>
    </row>
    <row r="41" spans="1:20" s="7" customFormat="1" ht="49.5" hidden="1" customHeight="1" x14ac:dyDescent="0.25">
      <c r="A41" s="24">
        <v>18</v>
      </c>
      <c r="B41" s="25" t="s">
        <v>42</v>
      </c>
      <c r="C41" s="40" t="s">
        <v>43</v>
      </c>
      <c r="D41" s="36">
        <f t="shared" si="3"/>
        <v>334224.36</v>
      </c>
      <c r="E41" s="29"/>
      <c r="F41" s="29"/>
      <c r="G41" s="29">
        <v>334224.36</v>
      </c>
      <c r="H41" s="29">
        <f t="shared" si="4"/>
        <v>0</v>
      </c>
      <c r="I41" s="29"/>
      <c r="J41" s="29"/>
      <c r="K41" s="29"/>
      <c r="L41" s="29">
        <f t="shared" si="5"/>
        <v>0</v>
      </c>
      <c r="M41" s="29">
        <f t="shared" si="0"/>
        <v>0</v>
      </c>
      <c r="N41" s="29">
        <f t="shared" si="1"/>
        <v>0</v>
      </c>
      <c r="O41" s="29">
        <f t="shared" si="2"/>
        <v>334224.36</v>
      </c>
      <c r="P41" s="29"/>
      <c r="Q41" s="29"/>
      <c r="R41" s="29"/>
      <c r="S41" s="29"/>
      <c r="T41" s="8" t="s">
        <v>82</v>
      </c>
    </row>
    <row r="42" spans="1:20" s="7" customFormat="1" ht="37.5" hidden="1" customHeight="1" x14ac:dyDescent="0.25">
      <c r="A42" s="71">
        <v>19</v>
      </c>
      <c r="B42" s="69" t="s">
        <v>44</v>
      </c>
      <c r="C42" s="40" t="s">
        <v>45</v>
      </c>
      <c r="D42" s="36">
        <f t="shared" si="3"/>
        <v>2165986.3199999998</v>
      </c>
      <c r="E42" s="29">
        <v>2165986.3199999998</v>
      </c>
      <c r="F42" s="29"/>
      <c r="G42" s="29"/>
      <c r="H42" s="29">
        <f t="shared" si="4"/>
        <v>2165986.3199999998</v>
      </c>
      <c r="I42" s="29">
        <v>2165986.3199999998</v>
      </c>
      <c r="J42" s="29"/>
      <c r="K42" s="29"/>
      <c r="L42" s="29">
        <f t="shared" si="5"/>
        <v>0</v>
      </c>
      <c r="M42" s="29">
        <f t="shared" si="0"/>
        <v>0</v>
      </c>
      <c r="N42" s="29">
        <f t="shared" si="1"/>
        <v>0</v>
      </c>
      <c r="O42" s="29">
        <f t="shared" si="2"/>
        <v>0</v>
      </c>
      <c r="P42" s="29"/>
      <c r="Q42" s="29"/>
      <c r="R42" s="29"/>
      <c r="S42" s="29"/>
      <c r="T42" s="86" t="s">
        <v>83</v>
      </c>
    </row>
    <row r="43" spans="1:20" s="7" customFormat="1" ht="33.75" hidden="1" customHeight="1" x14ac:dyDescent="0.25">
      <c r="A43" s="72"/>
      <c r="B43" s="70"/>
      <c r="C43" s="40" t="s">
        <v>48</v>
      </c>
      <c r="D43" s="36">
        <f t="shared" si="3"/>
        <v>113999.28</v>
      </c>
      <c r="E43" s="29"/>
      <c r="F43" s="29"/>
      <c r="G43" s="29">
        <v>113999.28</v>
      </c>
      <c r="H43" s="29">
        <f t="shared" si="4"/>
        <v>113999.28</v>
      </c>
      <c r="I43" s="29"/>
      <c r="J43" s="29"/>
      <c r="K43" s="29">
        <v>113999.28</v>
      </c>
      <c r="L43" s="29">
        <f t="shared" si="5"/>
        <v>100</v>
      </c>
      <c r="M43" s="29">
        <f t="shared" si="0"/>
        <v>0</v>
      </c>
      <c r="N43" s="29">
        <f t="shared" si="1"/>
        <v>0</v>
      </c>
      <c r="O43" s="29">
        <f t="shared" si="2"/>
        <v>0</v>
      </c>
      <c r="P43" s="29"/>
      <c r="Q43" s="29"/>
      <c r="R43" s="29"/>
      <c r="S43" s="29"/>
      <c r="T43" s="87"/>
    </row>
    <row r="44" spans="1:20" s="7" customFormat="1" ht="56.25" hidden="1" customHeight="1" x14ac:dyDescent="0.25">
      <c r="A44" s="71">
        <v>20</v>
      </c>
      <c r="B44" s="69" t="s">
        <v>47</v>
      </c>
      <c r="C44" s="40" t="s">
        <v>46</v>
      </c>
      <c r="D44" s="36">
        <f t="shared" si="3"/>
        <v>1722326.19</v>
      </c>
      <c r="E44" s="29">
        <v>1722326.19</v>
      </c>
      <c r="F44" s="29"/>
      <c r="G44" s="29"/>
      <c r="H44" s="29">
        <f t="shared" si="4"/>
        <v>1722326.19</v>
      </c>
      <c r="I44" s="29">
        <v>1722326.19</v>
      </c>
      <c r="J44" s="29"/>
      <c r="K44" s="29"/>
      <c r="L44" s="29">
        <f t="shared" si="5"/>
        <v>0</v>
      </c>
      <c r="M44" s="29">
        <f t="shared" si="0"/>
        <v>0</v>
      </c>
      <c r="N44" s="29">
        <f t="shared" si="1"/>
        <v>0</v>
      </c>
      <c r="O44" s="29">
        <f t="shared" si="2"/>
        <v>0</v>
      </c>
      <c r="P44" s="29"/>
      <c r="Q44" s="29"/>
      <c r="R44" s="29"/>
      <c r="S44" s="29"/>
      <c r="T44" s="86" t="s">
        <v>84</v>
      </c>
    </row>
    <row r="45" spans="1:20" s="7" customFormat="1" ht="32.25" hidden="1" customHeight="1" x14ac:dyDescent="0.25">
      <c r="A45" s="72"/>
      <c r="B45" s="75"/>
      <c r="C45" s="40" t="s">
        <v>49</v>
      </c>
      <c r="D45" s="36">
        <f t="shared" si="3"/>
        <v>90648.75</v>
      </c>
      <c r="E45" s="29"/>
      <c r="F45" s="29"/>
      <c r="G45" s="29">
        <v>90648.75</v>
      </c>
      <c r="H45" s="29">
        <f t="shared" si="4"/>
        <v>90648.75</v>
      </c>
      <c r="I45" s="29"/>
      <c r="J45" s="29"/>
      <c r="K45" s="29">
        <v>90648.75</v>
      </c>
      <c r="L45" s="29">
        <f t="shared" si="5"/>
        <v>100</v>
      </c>
      <c r="M45" s="29">
        <f t="shared" si="0"/>
        <v>0</v>
      </c>
      <c r="N45" s="29">
        <f t="shared" si="1"/>
        <v>0</v>
      </c>
      <c r="O45" s="29">
        <f t="shared" si="2"/>
        <v>0</v>
      </c>
      <c r="P45" s="29"/>
      <c r="Q45" s="29"/>
      <c r="R45" s="29"/>
      <c r="S45" s="29"/>
      <c r="T45" s="88"/>
    </row>
    <row r="46" spans="1:20" s="7" customFormat="1" ht="33.75" hidden="1" customHeight="1" x14ac:dyDescent="0.25">
      <c r="A46" s="41">
        <v>21</v>
      </c>
      <c r="B46" s="42" t="s">
        <v>51</v>
      </c>
      <c r="C46" s="35" t="s">
        <v>52</v>
      </c>
      <c r="D46" s="36">
        <f t="shared" si="3"/>
        <v>449948.08</v>
      </c>
      <c r="E46" s="29"/>
      <c r="F46" s="29"/>
      <c r="G46" s="29">
        <v>449948.08</v>
      </c>
      <c r="H46" s="29">
        <f t="shared" si="4"/>
        <v>449948.08</v>
      </c>
      <c r="I46" s="29"/>
      <c r="J46" s="29"/>
      <c r="K46" s="29">
        <v>449948.08</v>
      </c>
      <c r="L46" s="29">
        <f t="shared" si="5"/>
        <v>100</v>
      </c>
      <c r="M46" s="29">
        <f t="shared" si="0"/>
        <v>0</v>
      </c>
      <c r="N46" s="29">
        <f t="shared" si="1"/>
        <v>0</v>
      </c>
      <c r="O46" s="29">
        <f t="shared" si="2"/>
        <v>0</v>
      </c>
      <c r="P46" s="29"/>
      <c r="Q46" s="29"/>
      <c r="R46" s="29"/>
      <c r="S46" s="43"/>
      <c r="T46" s="11" t="s">
        <v>85</v>
      </c>
    </row>
    <row r="47" spans="1:20" s="7" customFormat="1" ht="34.5" hidden="1" customHeight="1" x14ac:dyDescent="0.25">
      <c r="A47" s="68">
        <v>22</v>
      </c>
      <c r="B47" s="67" t="s">
        <v>53</v>
      </c>
      <c r="C47" s="44" t="s">
        <v>58</v>
      </c>
      <c r="D47" s="36">
        <f t="shared" si="3"/>
        <v>9887.35</v>
      </c>
      <c r="E47" s="29"/>
      <c r="F47" s="29"/>
      <c r="G47" s="29">
        <v>9887.35</v>
      </c>
      <c r="H47" s="29">
        <f t="shared" si="4"/>
        <v>9887.35</v>
      </c>
      <c r="I47" s="29"/>
      <c r="J47" s="29"/>
      <c r="K47" s="29">
        <v>9887.35</v>
      </c>
      <c r="L47" s="29">
        <f t="shared" si="5"/>
        <v>100</v>
      </c>
      <c r="M47" s="29">
        <f t="shared" si="0"/>
        <v>0</v>
      </c>
      <c r="N47" s="29">
        <f t="shared" si="1"/>
        <v>0</v>
      </c>
      <c r="O47" s="29">
        <f t="shared" si="2"/>
        <v>0</v>
      </c>
      <c r="P47" s="29"/>
      <c r="Q47" s="29"/>
      <c r="R47" s="29"/>
      <c r="S47" s="43"/>
      <c r="T47" s="11" t="s">
        <v>60</v>
      </c>
    </row>
    <row r="48" spans="1:20" s="7" customFormat="1" ht="34.5" hidden="1" customHeight="1" x14ac:dyDescent="0.25">
      <c r="A48" s="68"/>
      <c r="B48" s="67"/>
      <c r="C48" s="44" t="s">
        <v>59</v>
      </c>
      <c r="D48" s="36">
        <f t="shared" si="3"/>
        <v>2250</v>
      </c>
      <c r="E48" s="29"/>
      <c r="F48" s="29"/>
      <c r="G48" s="29">
        <v>2250</v>
      </c>
      <c r="H48" s="29">
        <f t="shared" si="4"/>
        <v>2250</v>
      </c>
      <c r="I48" s="29"/>
      <c r="J48" s="29"/>
      <c r="K48" s="29">
        <v>2250</v>
      </c>
      <c r="L48" s="29">
        <f t="shared" si="5"/>
        <v>100</v>
      </c>
      <c r="M48" s="29">
        <f t="shared" si="0"/>
        <v>0</v>
      </c>
      <c r="N48" s="29">
        <f t="shared" si="1"/>
        <v>0</v>
      </c>
      <c r="O48" s="29">
        <f t="shared" si="2"/>
        <v>0</v>
      </c>
      <c r="P48" s="29"/>
      <c r="Q48" s="29"/>
      <c r="R48" s="29"/>
      <c r="S48" s="43"/>
      <c r="T48" s="11" t="s">
        <v>86</v>
      </c>
    </row>
    <row r="49" spans="1:20" s="7" customFormat="1" ht="142.5" hidden="1" customHeight="1" x14ac:dyDescent="0.25">
      <c r="A49" s="68"/>
      <c r="B49" s="67"/>
      <c r="C49" s="44" t="s">
        <v>54</v>
      </c>
      <c r="D49" s="36">
        <f t="shared" si="3"/>
        <v>7359745.2800000003</v>
      </c>
      <c r="E49" s="29"/>
      <c r="F49" s="29"/>
      <c r="G49" s="29">
        <v>7359745.2800000003</v>
      </c>
      <c r="H49" s="29">
        <f t="shared" si="4"/>
        <v>6048340.5700000003</v>
      </c>
      <c r="I49" s="29"/>
      <c r="J49" s="29"/>
      <c r="K49" s="29">
        <v>6048340.5700000003</v>
      </c>
      <c r="L49" s="29">
        <f t="shared" si="5"/>
        <v>82.18138454378682</v>
      </c>
      <c r="M49" s="29">
        <f t="shared" si="0"/>
        <v>0</v>
      </c>
      <c r="N49" s="29">
        <f t="shared" si="1"/>
        <v>0</v>
      </c>
      <c r="O49" s="29">
        <f t="shared" si="2"/>
        <v>1311404.71</v>
      </c>
      <c r="P49" s="29"/>
      <c r="Q49" s="29"/>
      <c r="R49" s="29"/>
      <c r="S49" s="29"/>
      <c r="T49" s="10" t="s">
        <v>87</v>
      </c>
    </row>
    <row r="50" spans="1:20" s="7" customFormat="1" ht="96" hidden="1" customHeight="1" x14ac:dyDescent="0.25">
      <c r="A50" s="68"/>
      <c r="B50" s="67"/>
      <c r="C50" s="44" t="s">
        <v>55</v>
      </c>
      <c r="D50" s="36">
        <f t="shared" si="3"/>
        <v>1266723.3700000001</v>
      </c>
      <c r="E50" s="29"/>
      <c r="F50" s="29"/>
      <c r="G50" s="29">
        <v>1266723.3700000001</v>
      </c>
      <c r="H50" s="29">
        <f t="shared" si="4"/>
        <v>1264523.3700000001</v>
      </c>
      <c r="I50" s="29"/>
      <c r="J50" s="29"/>
      <c r="K50" s="29">
        <v>1264523.3700000001</v>
      </c>
      <c r="L50" s="29">
        <f t="shared" si="5"/>
        <v>99.826323564236446</v>
      </c>
      <c r="M50" s="29">
        <f t="shared" si="0"/>
        <v>0</v>
      </c>
      <c r="N50" s="29">
        <f t="shared" si="1"/>
        <v>0</v>
      </c>
      <c r="O50" s="29">
        <f t="shared" si="2"/>
        <v>2200</v>
      </c>
      <c r="P50" s="29"/>
      <c r="Q50" s="29"/>
      <c r="R50" s="29"/>
      <c r="S50" s="43"/>
      <c r="T50" s="11" t="s">
        <v>88</v>
      </c>
    </row>
    <row r="51" spans="1:20" s="7" customFormat="1" ht="60" hidden="1" customHeight="1" x14ac:dyDescent="0.25">
      <c r="A51" s="68"/>
      <c r="B51" s="67"/>
      <c r="C51" s="44" t="s">
        <v>56</v>
      </c>
      <c r="D51" s="36">
        <f t="shared" si="3"/>
        <v>234250</v>
      </c>
      <c r="E51" s="29"/>
      <c r="F51" s="29"/>
      <c r="G51" s="29">
        <v>234250</v>
      </c>
      <c r="H51" s="29">
        <f t="shared" si="4"/>
        <v>230501.7</v>
      </c>
      <c r="I51" s="29"/>
      <c r="J51" s="29"/>
      <c r="K51" s="29">
        <v>230501.7</v>
      </c>
      <c r="L51" s="29">
        <f t="shared" si="5"/>
        <v>98.399871931696907</v>
      </c>
      <c r="M51" s="29">
        <f t="shared" si="0"/>
        <v>0</v>
      </c>
      <c r="N51" s="29">
        <f t="shared" si="1"/>
        <v>0</v>
      </c>
      <c r="O51" s="29">
        <f t="shared" si="2"/>
        <v>3748.2999999999884</v>
      </c>
      <c r="P51" s="29"/>
      <c r="Q51" s="29"/>
      <c r="R51" s="29"/>
      <c r="S51" s="43"/>
      <c r="T51" s="11" t="s">
        <v>89</v>
      </c>
    </row>
    <row r="52" spans="1:20" s="7" customFormat="1" ht="63" hidden="1" customHeight="1" x14ac:dyDescent="0.25">
      <c r="A52" s="68"/>
      <c r="B52" s="67"/>
      <c r="C52" s="44" t="s">
        <v>57</v>
      </c>
      <c r="D52" s="36">
        <f t="shared" si="3"/>
        <v>44768</v>
      </c>
      <c r="E52" s="29"/>
      <c r="F52" s="29"/>
      <c r="G52" s="29">
        <v>44768</v>
      </c>
      <c r="H52" s="29">
        <f t="shared" si="4"/>
        <v>40235.86</v>
      </c>
      <c r="I52" s="29"/>
      <c r="J52" s="29"/>
      <c r="K52" s="29">
        <v>40235.86</v>
      </c>
      <c r="L52" s="29">
        <f t="shared" si="5"/>
        <v>89.876384917798418</v>
      </c>
      <c r="M52" s="29">
        <f t="shared" si="0"/>
        <v>0</v>
      </c>
      <c r="N52" s="29">
        <f t="shared" si="1"/>
        <v>0</v>
      </c>
      <c r="O52" s="29">
        <f t="shared" si="2"/>
        <v>4532.1399999999994</v>
      </c>
      <c r="P52" s="29"/>
      <c r="Q52" s="29"/>
      <c r="R52" s="29"/>
      <c r="S52" s="43"/>
      <c r="T52" s="8" t="s">
        <v>90</v>
      </c>
    </row>
    <row r="53" spans="1:20" s="7" customFormat="1" ht="89.25" customHeight="1" x14ac:dyDescent="0.25">
      <c r="A53" s="45">
        <v>23</v>
      </c>
      <c r="B53" s="46" t="s">
        <v>61</v>
      </c>
      <c r="C53" s="47" t="s">
        <v>62</v>
      </c>
      <c r="D53" s="48">
        <v>2637403.08</v>
      </c>
      <c r="E53" s="49"/>
      <c r="F53" s="49"/>
      <c r="G53" s="49">
        <v>2767403.08</v>
      </c>
      <c r="H53" s="49">
        <f>K53</f>
        <v>2637403.08</v>
      </c>
      <c r="I53" s="49"/>
      <c r="J53" s="49"/>
      <c r="K53" s="49">
        <v>2637403.08</v>
      </c>
      <c r="L53" s="49">
        <f t="shared" si="5"/>
        <v>100</v>
      </c>
      <c r="M53" s="49">
        <f t="shared" si="0"/>
        <v>0</v>
      </c>
      <c r="N53" s="49">
        <f t="shared" si="1"/>
        <v>0</v>
      </c>
      <c r="O53" s="49">
        <f t="shared" si="2"/>
        <v>130000</v>
      </c>
      <c r="P53" s="49"/>
      <c r="Q53" s="49"/>
      <c r="R53" s="49"/>
      <c r="S53" s="50"/>
      <c r="T53" s="23" t="s">
        <v>93</v>
      </c>
    </row>
    <row r="54" spans="1:20" s="9" customFormat="1" ht="15.75" customHeight="1" x14ac:dyDescent="0.25">
      <c r="A54" s="51"/>
      <c r="B54" s="52"/>
      <c r="C54" s="53" t="s">
        <v>13</v>
      </c>
      <c r="D54" s="54">
        <f>D15+D16+D17+D18+D19+D20+D21+D22+D23+D24+D25+D53</f>
        <v>8980868.120000001</v>
      </c>
      <c r="E54" s="54">
        <f t="shared" ref="E54:S54" si="6">SUM(E15:E53)</f>
        <v>21346488.060000002</v>
      </c>
      <c r="F54" s="54">
        <f t="shared" si="6"/>
        <v>24734200</v>
      </c>
      <c r="G54" s="54">
        <f t="shared" si="6"/>
        <v>18947218.230000004</v>
      </c>
      <c r="H54" s="54">
        <f>SUM(H15:H53)</f>
        <v>65431769.93999999</v>
      </c>
      <c r="I54" s="54">
        <f>SUM(I15:I53)</f>
        <v>21213641.780000001</v>
      </c>
      <c r="J54" s="54">
        <f>SUM(J15:J53)</f>
        <v>24734200</v>
      </c>
      <c r="K54" s="54">
        <v>8885398.3300000001</v>
      </c>
      <c r="L54" s="54"/>
      <c r="M54" s="54">
        <f t="shared" si="6"/>
        <v>132846.28000000014</v>
      </c>
      <c r="N54" s="54">
        <f t="shared" si="6"/>
        <v>0</v>
      </c>
      <c r="O54" s="54">
        <f t="shared" si="6"/>
        <v>-536709.93000000052</v>
      </c>
      <c r="P54" s="54">
        <f t="shared" si="6"/>
        <v>0</v>
      </c>
      <c r="Q54" s="54">
        <f t="shared" si="6"/>
        <v>0</v>
      </c>
      <c r="R54" s="54">
        <f t="shared" si="6"/>
        <v>0</v>
      </c>
      <c r="S54" s="54">
        <f t="shared" si="6"/>
        <v>0</v>
      </c>
      <c r="T54" s="55"/>
    </row>
    <row r="57" spans="1:20" ht="15.75" x14ac:dyDescent="0.25">
      <c r="A57" s="7"/>
    </row>
    <row r="58" spans="1:20" ht="15.75" x14ac:dyDescent="0.25">
      <c r="A58" s="7"/>
    </row>
    <row r="59" spans="1:20" ht="15.75" x14ac:dyDescent="0.25">
      <c r="A59" s="7"/>
    </row>
    <row r="60" spans="1:20" ht="15.75" x14ac:dyDescent="0.25">
      <c r="A60" s="7"/>
    </row>
  </sheetData>
  <mergeCells count="40">
    <mergeCell ref="T44:T45"/>
    <mergeCell ref="T24:T25"/>
    <mergeCell ref="B24:B25"/>
    <mergeCell ref="A24:A25"/>
    <mergeCell ref="A21:A23"/>
    <mergeCell ref="A44:A45"/>
    <mergeCell ref="T28:T31"/>
    <mergeCell ref="T32:T33"/>
    <mergeCell ref="T37:T38"/>
    <mergeCell ref="T42:T43"/>
    <mergeCell ref="A42:A43"/>
    <mergeCell ref="B3:T3"/>
    <mergeCell ref="B8:T8"/>
    <mergeCell ref="A12:A14"/>
    <mergeCell ref="B12:B14"/>
    <mergeCell ref="C12:C14"/>
    <mergeCell ref="P12:S12"/>
    <mergeCell ref="T12:T14"/>
    <mergeCell ref="B32:B33"/>
    <mergeCell ref="D12:D14"/>
    <mergeCell ref="H12:K14"/>
    <mergeCell ref="A19:A20"/>
    <mergeCell ref="T19:T20"/>
    <mergeCell ref="T21:T23"/>
    <mergeCell ref="L12:O14"/>
    <mergeCell ref="L5:T6"/>
    <mergeCell ref="B9:T10"/>
    <mergeCell ref="B47:B52"/>
    <mergeCell ref="A47:A52"/>
    <mergeCell ref="B37:B38"/>
    <mergeCell ref="A37:A38"/>
    <mergeCell ref="A28:A31"/>
    <mergeCell ref="A32:A33"/>
    <mergeCell ref="P13:P14"/>
    <mergeCell ref="Q13:S13"/>
    <mergeCell ref="B44:B45"/>
    <mergeCell ref="B21:B23"/>
    <mergeCell ref="B19:B20"/>
    <mergeCell ref="B42:B43"/>
    <mergeCell ref="B28:B31"/>
  </mergeCells>
  <pageMargins left="0.19685039370078741" right="0.19685039370078741" top="0.59055118110236227" bottom="0.19685039370078741" header="0.51181102362204722" footer="0.19685039370078741"/>
  <pageSetup paperSize="9" scale="80"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Goloburdova</dc:creator>
  <cp:lastModifiedBy>Marina</cp:lastModifiedBy>
  <cp:lastPrinted>2023-05-30T06:09:18Z</cp:lastPrinted>
  <dcterms:created xsi:type="dcterms:W3CDTF">2008-01-11T05:11:13Z</dcterms:created>
  <dcterms:modified xsi:type="dcterms:W3CDTF">2023-05-30T06:10:05Z</dcterms:modified>
</cp:coreProperties>
</file>