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Заявка\"/>
    </mc:Choice>
  </mc:AlternateContent>
  <bookViews>
    <workbookView xWindow="0" yWindow="0" windowWidth="28800" windowHeight="11745"/>
  </bookViews>
  <sheets>
    <sheet name="Результаты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F29" i="1" l="1"/>
  <c r="G26" i="1"/>
  <c r="F26" i="1"/>
  <c r="I22" i="1"/>
  <c r="I10" i="1" l="1"/>
  <c r="H26" i="1" l="1"/>
  <c r="E26" i="1"/>
  <c r="D26" i="1"/>
  <c r="C26" i="1"/>
  <c r="C28" i="1" s="1"/>
  <c r="C29" i="1" l="1"/>
  <c r="H28" i="1" l="1"/>
  <c r="H29" i="1" s="1"/>
  <c r="I23" i="1"/>
  <c r="I24" i="1"/>
  <c r="I26" i="1"/>
  <c r="I30" i="1" s="1"/>
  <c r="I21" i="1"/>
  <c r="I20" i="1"/>
  <c r="I19" i="1"/>
  <c r="I14" i="1"/>
  <c r="I15" i="1"/>
  <c r="I16" i="1"/>
  <c r="I17" i="1"/>
  <c r="I18" i="1"/>
  <c r="I13" i="1"/>
  <c r="I12" i="1"/>
  <c r="I11" i="1"/>
  <c r="G28" i="1" l="1"/>
  <c r="G29" i="1" s="1"/>
  <c r="F28" i="1"/>
  <c r="E28" i="1"/>
  <c r="E29" i="1" s="1"/>
  <c r="E30" i="1" s="1"/>
  <c r="D28" i="1"/>
  <c r="D29" i="1" s="1"/>
  <c r="C30" i="1" l="1"/>
  <c r="C31" i="1"/>
  <c r="F30" i="1"/>
</calcChain>
</file>

<file path=xl/sharedStrings.xml><?xml version="1.0" encoding="utf-8"?>
<sst xmlns="http://schemas.openxmlformats.org/spreadsheetml/2006/main" count="67" uniqueCount="55">
  <si>
    <t>№ п/п</t>
  </si>
  <si>
    <t>Наименование показателя</t>
  </si>
  <si>
    <t>Комитет по культуре</t>
  </si>
  <si>
    <t>Администрация</t>
  </si>
  <si>
    <t>Крутинский районный Совет</t>
  </si>
  <si>
    <t>Комитет финансов и контроля</t>
  </si>
  <si>
    <t>Управление сельского хозяйства</t>
  </si>
  <si>
    <t>Комитет по образованию</t>
  </si>
  <si>
    <t>Основание: Приказ Комитета финансов и контроля от 24 февраля 2021 года № 9 «Об утверждении Порядка проведения Комитетом финансов и контроля Администрации Крутинского муниципального района Омской области мониторинга качества финансового менеджмента в отношении главных распорядителей средств районного бюджета, главных администраторов доходов районного бюджета, главных администраторов источников финансирования дефицита районного бюджета»</t>
  </si>
  <si>
    <t>Р1</t>
  </si>
  <si>
    <t>Р2</t>
  </si>
  <si>
    <t>Р3</t>
  </si>
  <si>
    <t>Р4</t>
  </si>
  <si>
    <t>Р5</t>
  </si>
  <si>
    <t>Р6</t>
  </si>
  <si>
    <t>Р7</t>
  </si>
  <si>
    <t>Р8</t>
  </si>
  <si>
    <t>Р9</t>
  </si>
  <si>
    <t>Р10</t>
  </si>
  <si>
    <t>Р11</t>
  </si>
  <si>
    <t>Р12</t>
  </si>
  <si>
    <t>Р13</t>
  </si>
  <si>
    <t>Р14</t>
  </si>
  <si>
    <t>Р15</t>
  </si>
  <si>
    <t>Р16</t>
  </si>
  <si>
    <t>баллов</t>
  </si>
  <si>
    <t xml:space="preserve"> Качество формирования и представления документов в рамках планирования расходов районного бюджета в отчетном финансовом году</t>
  </si>
  <si>
    <t>Качество формирования муниципальных программ Крутинского муниципального района Омской области в отчетном финансовом году</t>
  </si>
  <si>
    <t>Наличие просроченной дебиторской задолженности по налоговым и неналоговым доходам у главного администратора доходов районного бюджета</t>
  </si>
  <si>
    <t>Качество формирования и представления документов в рамках исполнения районного бюджета в отчетном финансовом году</t>
  </si>
  <si>
    <t>Доля произведенных расходов главного администратора за счет средств районного бюджета (без учета межбюджетных трансфертов, имеющих целевое назначение)</t>
  </si>
  <si>
    <t>Наличие у главного администратора и подведомственных ему учреждений просроченной дебиторской задолженности по расходам</t>
  </si>
  <si>
    <t>Наличие у главного администратора и подведомственных ему учреждений просроченной кредиторской задолженности</t>
  </si>
  <si>
    <t>Соблюдение сроков представления главным администратором годовой бюджетной отчетности и сводной годовой бухгалтерской отчетности</t>
  </si>
  <si>
    <t>Наличие несоответствий годовой бюджетной отчетности главных администраторов требованиям к ее составлению и представлению</t>
  </si>
  <si>
    <t>Наличие несоответствий сводной годовой бухгалтерской отчетности главных администраторов требованиям к ее составлению и представлению</t>
  </si>
  <si>
    <t>Проведение инвентаризации активов и обязательств</t>
  </si>
  <si>
    <t>Проведение мониторинга качества финансового менеджмента в отношении подведомственных главным администраторам получателей бюджетных средств, администраторов доходов районного бюджета, администраторов источников финансирования дефицита районного бюджета (далее - администраторы средств районного бюджета), наличие и публикация рейтинга результатов их деятельности в сети "Интернет", и (или) наличие отчета о результатах проведенного мониторинга качества финансового менеджмента (далее - отчет)</t>
  </si>
  <si>
    <t>Доля контрольных мероприятий, проведенных органами внутреннего муниципального финансового контроля в отчетном финансовом году, в ходе которых выявлены бюджетные нарушения</t>
  </si>
  <si>
    <t>Доля устраненных главным администратором нарушений и (или) недостатков, выявленных при проведении внутреннего финансового аудита в отчетном финансовом году</t>
  </si>
  <si>
    <t>Доля недостач и хищений материальных ценностей</t>
  </si>
  <si>
    <t>Доля поставленных на учет главным администратором бюджетных обязательств на закупку товаров, работ и услуг для обеспечения муниципальных нужд в отчетном финансовом году к совокупному годовому объему закупок, утвержденному главным администратором на отчетный финансовый год</t>
  </si>
  <si>
    <t>не расчиты- вается</t>
  </si>
  <si>
    <t>Уровень качества финансового менеджмента (Q)</t>
  </si>
  <si>
    <t>Максимально возможный результат (MAX)</t>
  </si>
  <si>
    <t>Рейтинговая оценка качества финансового менеджмента (R)</t>
  </si>
  <si>
    <t>Средняя оценка уровня качества финансового менеджмента главных администраторов (MR)</t>
  </si>
  <si>
    <t>Суммарная оценка качества</t>
  </si>
  <si>
    <t>Средняя оценка уровня качества финансового менеджмента главных администраторов (MR) по группам</t>
  </si>
  <si>
    <t>Среднее значение показателя</t>
  </si>
  <si>
    <t>Приложение</t>
  </si>
  <si>
    <t>1 группа</t>
  </si>
  <si>
    <t>2 группа</t>
  </si>
  <si>
    <t xml:space="preserve">3 группа </t>
  </si>
  <si>
    <t xml:space="preserve">Результаты 
оценки показателей качества финансового менеджмента 
главных распорядителей средств районного бюджета,
 главных администраторов доходов районного бюджета, 
главных администраторов источников финансирования дефицита районного бюджета
за 2021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</si>
</sst>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 applyAlignment="1">
      <alignment horizontal="justify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0" borderId="1" xfId="0" applyFont="1" applyFill="1" applyBorder="1"/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pane ySplit="1" topLeftCell="A23" activePane="bottomLeft" state="frozen"/>
      <selection pane="bottomLeft" activeCell="E26" sqref="E26"/>
    </sheetView>
  </sheetViews>
  <sheetFormatPr defaultRowHeight="15" x14ac:dyDescent="0.25"/>
  <cols>
    <col min="1" max="1" width="4.5703125" customWidth="1"/>
    <col min="2" max="2" width="39.28515625" customWidth="1"/>
    <col min="3" max="3" width="13" customWidth="1"/>
    <col min="4" max="4" width="16.140625" customWidth="1"/>
    <col min="5" max="5" width="14.7109375" customWidth="1"/>
    <col min="6" max="6" width="13.85546875" customWidth="1"/>
    <col min="7" max="7" width="13" customWidth="1"/>
    <col min="8" max="8" width="15.140625" customWidth="1"/>
    <col min="9" max="9" width="12.5703125" customWidth="1"/>
  </cols>
  <sheetData>
    <row r="1" spans="1:9" s="14" customFormat="1" x14ac:dyDescent="0.25">
      <c r="I1" s="15" t="s">
        <v>50</v>
      </c>
    </row>
    <row r="2" spans="1:9" s="14" customFormat="1" x14ac:dyDescent="0.25"/>
    <row r="3" spans="1:9" s="14" customFormat="1" ht="112.5" customHeight="1" x14ac:dyDescent="0.25">
      <c r="A3" s="26" t="s">
        <v>54</v>
      </c>
      <c r="B3" s="26"/>
      <c r="C3" s="26"/>
      <c r="D3" s="26"/>
      <c r="E3" s="26"/>
      <c r="F3" s="26"/>
      <c r="G3" s="26"/>
      <c r="H3" s="26"/>
      <c r="I3" s="26"/>
    </row>
    <row r="4" spans="1:9" s="14" customFormat="1" ht="62.25" customHeight="1" x14ac:dyDescent="0.25">
      <c r="A4" s="27" t="s">
        <v>8</v>
      </c>
      <c r="B4" s="27"/>
      <c r="C4" s="27"/>
      <c r="D4" s="27"/>
      <c r="E4" s="27"/>
      <c r="F4" s="27"/>
      <c r="G4" s="27"/>
      <c r="H4" s="27"/>
      <c r="I4" s="27"/>
    </row>
    <row r="5" spans="1:9" ht="12" customHeight="1" x14ac:dyDescent="0.25">
      <c r="A5" s="1"/>
      <c r="B5" s="1"/>
      <c r="C5" s="1"/>
      <c r="D5" s="1"/>
      <c r="E5" s="1"/>
      <c r="F5" s="1"/>
      <c r="G5" s="1"/>
      <c r="H5" s="1"/>
    </row>
    <row r="6" spans="1:9" s="2" customFormat="1" ht="18.75" customHeight="1" x14ac:dyDescent="0.25">
      <c r="A6" s="1"/>
      <c r="B6" s="1"/>
      <c r="C6" s="1"/>
      <c r="D6" s="1"/>
      <c r="E6" s="1"/>
      <c r="F6" s="1"/>
      <c r="G6" s="1"/>
      <c r="I6" s="16" t="s">
        <v>25</v>
      </c>
    </row>
    <row r="7" spans="1:9" s="2" customFormat="1" ht="18.75" customHeight="1" x14ac:dyDescent="0.25">
      <c r="A7" s="30" t="s">
        <v>0</v>
      </c>
      <c r="B7" s="31" t="s">
        <v>1</v>
      </c>
      <c r="C7" s="32" t="s">
        <v>51</v>
      </c>
      <c r="D7" s="32"/>
      <c r="E7" s="17" t="s">
        <v>52</v>
      </c>
      <c r="F7" s="32" t="s">
        <v>53</v>
      </c>
      <c r="G7" s="32"/>
      <c r="H7" s="32"/>
      <c r="I7" s="33" t="s">
        <v>49</v>
      </c>
    </row>
    <row r="8" spans="1:9" s="2" customFormat="1" ht="30" customHeight="1" x14ac:dyDescent="0.25">
      <c r="A8" s="30"/>
      <c r="B8" s="31"/>
      <c r="C8" s="28" t="s">
        <v>2</v>
      </c>
      <c r="D8" s="29" t="s">
        <v>3</v>
      </c>
      <c r="E8" s="28" t="s">
        <v>7</v>
      </c>
      <c r="F8" s="28" t="s">
        <v>4</v>
      </c>
      <c r="G8" s="28" t="s">
        <v>5</v>
      </c>
      <c r="H8" s="28" t="s">
        <v>6</v>
      </c>
      <c r="I8" s="34"/>
    </row>
    <row r="9" spans="1:9" ht="15" customHeight="1" x14ac:dyDescent="0.25">
      <c r="A9" s="30"/>
      <c r="B9" s="31"/>
      <c r="C9" s="28"/>
      <c r="D9" s="29"/>
      <c r="E9" s="28"/>
      <c r="F9" s="28"/>
      <c r="G9" s="28"/>
      <c r="H9" s="28"/>
      <c r="I9" s="35"/>
    </row>
    <row r="10" spans="1:9" ht="60.75" customHeight="1" x14ac:dyDescent="0.25">
      <c r="A10" s="4" t="s">
        <v>9</v>
      </c>
      <c r="B10" s="5" t="s">
        <v>26</v>
      </c>
      <c r="C10" s="6">
        <v>5</v>
      </c>
      <c r="D10" s="6">
        <v>5</v>
      </c>
      <c r="E10" s="6">
        <v>5</v>
      </c>
      <c r="F10" s="6">
        <v>5</v>
      </c>
      <c r="G10" s="6">
        <v>5</v>
      </c>
      <c r="H10" s="6">
        <v>5</v>
      </c>
      <c r="I10" s="13">
        <f>(C10+D10+E10+G10+F10+H10)/6</f>
        <v>5</v>
      </c>
    </row>
    <row r="11" spans="1:9" ht="63" customHeight="1" x14ac:dyDescent="0.25">
      <c r="A11" s="4" t="s">
        <v>10</v>
      </c>
      <c r="B11" s="5" t="s">
        <v>27</v>
      </c>
      <c r="C11" s="6">
        <v>5</v>
      </c>
      <c r="D11" s="6">
        <v>5</v>
      </c>
      <c r="E11" s="6">
        <v>5</v>
      </c>
      <c r="F11" s="6">
        <v>5</v>
      </c>
      <c r="G11" s="6">
        <v>5</v>
      </c>
      <c r="H11" s="6">
        <v>5</v>
      </c>
      <c r="I11" s="13">
        <f>(C11+D11+E11+G11+F11+H11)/6</f>
        <v>5</v>
      </c>
    </row>
    <row r="12" spans="1:9" ht="76.5" customHeight="1" x14ac:dyDescent="0.25">
      <c r="A12" s="4" t="s">
        <v>11</v>
      </c>
      <c r="B12" s="5" t="s">
        <v>28</v>
      </c>
      <c r="C12" s="7" t="s">
        <v>42</v>
      </c>
      <c r="D12" s="6">
        <v>5</v>
      </c>
      <c r="E12" s="7" t="s">
        <v>42</v>
      </c>
      <c r="F12" s="7" t="s">
        <v>42</v>
      </c>
      <c r="G12" s="6">
        <v>5</v>
      </c>
      <c r="H12" s="7" t="s">
        <v>42</v>
      </c>
      <c r="I12" s="13">
        <f>(D12+G12)/2</f>
        <v>5</v>
      </c>
    </row>
    <row r="13" spans="1:9" ht="59.25" customHeight="1" x14ac:dyDescent="0.25">
      <c r="A13" s="4" t="s">
        <v>12</v>
      </c>
      <c r="B13" s="5" t="s">
        <v>29</v>
      </c>
      <c r="C13" s="18">
        <v>0</v>
      </c>
      <c r="D13" s="18">
        <v>0</v>
      </c>
      <c r="E13" s="18">
        <v>0</v>
      </c>
      <c r="F13" s="19">
        <v>3</v>
      </c>
      <c r="G13" s="19">
        <v>3</v>
      </c>
      <c r="H13" s="18">
        <v>0</v>
      </c>
      <c r="I13" s="13">
        <f t="shared" ref="I13:I18" si="0">(C13+D13+E13+F13+G13+H13)/6</f>
        <v>1</v>
      </c>
    </row>
    <row r="14" spans="1:9" ht="76.5" customHeight="1" x14ac:dyDescent="0.25">
      <c r="A14" s="4" t="s">
        <v>13</v>
      </c>
      <c r="B14" s="5" t="s">
        <v>30</v>
      </c>
      <c r="C14" s="6">
        <v>5</v>
      </c>
      <c r="D14" s="19">
        <v>5</v>
      </c>
      <c r="E14" s="6">
        <v>5</v>
      </c>
      <c r="F14" s="6">
        <v>5</v>
      </c>
      <c r="G14" s="6">
        <v>5</v>
      </c>
      <c r="H14" s="6">
        <v>5</v>
      </c>
      <c r="I14" s="13">
        <f t="shared" si="0"/>
        <v>5</v>
      </c>
    </row>
    <row r="15" spans="1:9" ht="61.5" customHeight="1" x14ac:dyDescent="0.25">
      <c r="A15" s="4" t="s">
        <v>14</v>
      </c>
      <c r="B15" s="5" t="s">
        <v>31</v>
      </c>
      <c r="C15" s="6">
        <v>5</v>
      </c>
      <c r="D15" s="6">
        <v>5</v>
      </c>
      <c r="E15" s="6">
        <v>5</v>
      </c>
      <c r="F15" s="6">
        <v>5</v>
      </c>
      <c r="G15" s="6">
        <v>5</v>
      </c>
      <c r="H15" s="6">
        <v>5</v>
      </c>
      <c r="I15" s="13">
        <f t="shared" si="0"/>
        <v>5</v>
      </c>
    </row>
    <row r="16" spans="1:9" ht="63" customHeight="1" x14ac:dyDescent="0.25">
      <c r="A16" s="4" t="s">
        <v>15</v>
      </c>
      <c r="B16" s="5" t="s">
        <v>32</v>
      </c>
      <c r="C16" s="6">
        <v>5</v>
      </c>
      <c r="D16" s="6">
        <v>5</v>
      </c>
      <c r="E16" s="6">
        <v>5</v>
      </c>
      <c r="F16" s="6">
        <v>5</v>
      </c>
      <c r="G16" s="6">
        <v>5</v>
      </c>
      <c r="H16" s="6">
        <v>5</v>
      </c>
      <c r="I16" s="13">
        <f t="shared" si="0"/>
        <v>5</v>
      </c>
    </row>
    <row r="17" spans="1:9" ht="60" customHeight="1" x14ac:dyDescent="0.25">
      <c r="A17" s="4" t="s">
        <v>16</v>
      </c>
      <c r="B17" s="5" t="s">
        <v>33</v>
      </c>
      <c r="C17" s="6">
        <v>5</v>
      </c>
      <c r="D17" s="6">
        <v>5</v>
      </c>
      <c r="E17" s="6">
        <v>5</v>
      </c>
      <c r="F17" s="6">
        <v>5</v>
      </c>
      <c r="G17" s="6">
        <v>5</v>
      </c>
      <c r="H17" s="6">
        <v>5</v>
      </c>
      <c r="I17" s="13">
        <f t="shared" si="0"/>
        <v>5</v>
      </c>
    </row>
    <row r="18" spans="1:9" ht="63.75" customHeight="1" x14ac:dyDescent="0.25">
      <c r="A18" s="4" t="s">
        <v>17</v>
      </c>
      <c r="B18" s="5" t="s">
        <v>34</v>
      </c>
      <c r="C18" s="6">
        <v>5</v>
      </c>
      <c r="D18" s="19">
        <v>5</v>
      </c>
      <c r="E18" s="6">
        <v>5</v>
      </c>
      <c r="F18" s="6">
        <v>5</v>
      </c>
      <c r="G18" s="6">
        <v>5</v>
      </c>
      <c r="H18" s="6">
        <v>5</v>
      </c>
      <c r="I18" s="13">
        <f t="shared" si="0"/>
        <v>5</v>
      </c>
    </row>
    <row r="19" spans="1:9" ht="62.25" customHeight="1" x14ac:dyDescent="0.25">
      <c r="A19" s="4" t="s">
        <v>18</v>
      </c>
      <c r="B19" s="5" t="s">
        <v>35</v>
      </c>
      <c r="C19" s="6">
        <v>5</v>
      </c>
      <c r="D19" s="7" t="s">
        <v>42</v>
      </c>
      <c r="E19" s="20">
        <v>5</v>
      </c>
      <c r="F19" s="7" t="s">
        <v>42</v>
      </c>
      <c r="G19" s="7" t="s">
        <v>42</v>
      </c>
      <c r="H19" s="7" t="s">
        <v>42</v>
      </c>
      <c r="I19" s="13">
        <f>(C19+E19)/2</f>
        <v>5</v>
      </c>
    </row>
    <row r="20" spans="1:9" ht="30" customHeight="1" x14ac:dyDescent="0.25">
      <c r="A20" s="4" t="s">
        <v>19</v>
      </c>
      <c r="B20" s="5" t="s">
        <v>36</v>
      </c>
      <c r="C20" s="6">
        <v>5</v>
      </c>
      <c r="D20" s="6">
        <v>5</v>
      </c>
      <c r="E20" s="6">
        <v>5</v>
      </c>
      <c r="F20" s="6">
        <v>5</v>
      </c>
      <c r="G20" s="6">
        <v>5</v>
      </c>
      <c r="H20" s="6">
        <v>5</v>
      </c>
      <c r="I20" s="13">
        <f>(C20+D20+E20+F20+G20+H20)/6</f>
        <v>5</v>
      </c>
    </row>
    <row r="21" spans="1:9" ht="231.75" customHeight="1" x14ac:dyDescent="0.25">
      <c r="A21" s="4" t="s">
        <v>20</v>
      </c>
      <c r="B21" s="5" t="s">
        <v>37</v>
      </c>
      <c r="C21" s="19">
        <v>5</v>
      </c>
      <c r="D21" s="19">
        <v>5</v>
      </c>
      <c r="E21" s="19">
        <v>5</v>
      </c>
      <c r="F21" s="7" t="s">
        <v>42</v>
      </c>
      <c r="G21" s="7" t="s">
        <v>42</v>
      </c>
      <c r="H21" s="23" t="s">
        <v>42</v>
      </c>
      <c r="I21" s="13">
        <f>(C21+D21+E21)/3</f>
        <v>5</v>
      </c>
    </row>
    <row r="22" spans="1:9" ht="79.5" customHeight="1" x14ac:dyDescent="0.25">
      <c r="A22" s="4" t="s">
        <v>21</v>
      </c>
      <c r="B22" s="5" t="s">
        <v>38</v>
      </c>
      <c r="C22" s="19">
        <v>5</v>
      </c>
      <c r="D22" s="19">
        <v>5</v>
      </c>
      <c r="E22" s="18">
        <v>2</v>
      </c>
      <c r="F22" s="7" t="s">
        <v>42</v>
      </c>
      <c r="G22" s="7" t="s">
        <v>42</v>
      </c>
      <c r="H22" s="19">
        <v>5</v>
      </c>
      <c r="I22" s="13">
        <f>(C22+D22+E22+H22)/4</f>
        <v>4.25</v>
      </c>
    </row>
    <row r="23" spans="1:9" ht="79.5" customHeight="1" x14ac:dyDescent="0.25">
      <c r="A23" s="4" t="s">
        <v>22</v>
      </c>
      <c r="B23" s="5" t="s">
        <v>39</v>
      </c>
      <c r="C23" s="6">
        <v>5</v>
      </c>
      <c r="D23" s="6">
        <v>5</v>
      </c>
      <c r="E23" s="6">
        <v>5</v>
      </c>
      <c r="F23" s="6">
        <v>5</v>
      </c>
      <c r="G23" s="6">
        <v>5</v>
      </c>
      <c r="H23" s="6">
        <v>5</v>
      </c>
      <c r="I23" s="13">
        <f>(C23+D23+E23+F23+G23+H23)/6</f>
        <v>5</v>
      </c>
    </row>
    <row r="24" spans="1:9" ht="30.75" customHeight="1" x14ac:dyDescent="0.25">
      <c r="A24" s="4" t="s">
        <v>23</v>
      </c>
      <c r="B24" s="5" t="s">
        <v>40</v>
      </c>
      <c r="C24" s="6">
        <v>5</v>
      </c>
      <c r="D24" s="6">
        <v>5</v>
      </c>
      <c r="E24" s="6">
        <v>5</v>
      </c>
      <c r="F24" s="6">
        <v>5</v>
      </c>
      <c r="G24" s="6">
        <v>5</v>
      </c>
      <c r="H24" s="6">
        <v>5</v>
      </c>
      <c r="I24" s="13">
        <f>(C24+D24+E24+F24+G24+H24)/6</f>
        <v>5</v>
      </c>
    </row>
    <row r="25" spans="1:9" ht="135" x14ac:dyDescent="0.25">
      <c r="A25" s="21" t="s">
        <v>24</v>
      </c>
      <c r="B25" s="5" t="s">
        <v>41</v>
      </c>
      <c r="C25" s="19">
        <v>5</v>
      </c>
      <c r="D25" s="6">
        <v>3</v>
      </c>
      <c r="E25" s="19">
        <v>5</v>
      </c>
      <c r="F25" s="6">
        <v>5</v>
      </c>
      <c r="G25" s="18">
        <v>1</v>
      </c>
      <c r="H25" s="18">
        <v>0</v>
      </c>
      <c r="I25" s="13">
        <f>(C25+D25+E25+F25+G25+H25)/6</f>
        <v>3.1666666666666665</v>
      </c>
    </row>
    <row r="26" spans="1:9" s="2" customFormat="1" x14ac:dyDescent="0.25">
      <c r="A26" s="22"/>
      <c r="B26" s="6" t="s">
        <v>47</v>
      </c>
      <c r="C26" s="6">
        <f>C10+C11+C13+C14+C15+C16+C17+C19+C18+C20+C21+C22+C23+C24+C25</f>
        <v>70</v>
      </c>
      <c r="D26" s="6">
        <f>D25+D24+D23+D22+D21+D20+D18+D17+D16+D15+D14+D13+D12+D11+D10</f>
        <v>68</v>
      </c>
      <c r="E26" s="6">
        <f>E25+E24+E23+E22+E21+E20+E19+E18+E17+E16+E15+E14+E13+E11+E10</f>
        <v>67</v>
      </c>
      <c r="F26" s="6">
        <f>F25+F24+F23+F20+F18+F17+F16+F15+F14+F13+F11+F10</f>
        <v>58</v>
      </c>
      <c r="G26" s="6">
        <f>G25+G24+G23+G20+G18+G17+G16+G15+G14+G13+G12+G11+G10</f>
        <v>59</v>
      </c>
      <c r="H26" s="6">
        <f>H25+H24+H23+H22+H20+H18+H17+H16+H15+H14+H13+H11+H10</f>
        <v>55</v>
      </c>
      <c r="I26" s="11">
        <f>SUM(I10:I25)</f>
        <v>73.416666666666671</v>
      </c>
    </row>
    <row r="27" spans="1:9" s="2" customFormat="1" ht="33.75" customHeight="1" x14ac:dyDescent="0.25">
      <c r="A27" s="3"/>
      <c r="B27" s="12" t="s">
        <v>44</v>
      </c>
      <c r="C27" s="8">
        <v>75</v>
      </c>
      <c r="D27" s="8">
        <v>75</v>
      </c>
      <c r="E27" s="8">
        <v>75</v>
      </c>
      <c r="F27" s="8">
        <v>60</v>
      </c>
      <c r="G27" s="8">
        <v>65</v>
      </c>
      <c r="H27" s="8">
        <v>65</v>
      </c>
    </row>
    <row r="28" spans="1:9" s="2" customFormat="1" ht="30" x14ac:dyDescent="0.25">
      <c r="A28" s="3"/>
      <c r="B28" s="12" t="s">
        <v>43</v>
      </c>
      <c r="C28" s="9">
        <f>C26/C27</f>
        <v>0.93333333333333335</v>
      </c>
      <c r="D28" s="9">
        <f t="shared" ref="D28:H28" si="1">D26/D27</f>
        <v>0.90666666666666662</v>
      </c>
      <c r="E28" s="9">
        <f t="shared" si="1"/>
        <v>0.89333333333333331</v>
      </c>
      <c r="F28" s="9">
        <f t="shared" si="1"/>
        <v>0.96666666666666667</v>
      </c>
      <c r="G28" s="9">
        <f t="shared" si="1"/>
        <v>0.90769230769230769</v>
      </c>
      <c r="H28" s="9">
        <f t="shared" si="1"/>
        <v>0.84615384615384615</v>
      </c>
    </row>
    <row r="29" spans="1:9" s="2" customFormat="1" ht="30" x14ac:dyDescent="0.25">
      <c r="A29" s="3"/>
      <c r="B29" s="10" t="s">
        <v>45</v>
      </c>
      <c r="C29" s="11">
        <f t="shared" ref="C29:H29" si="2">C28*5</f>
        <v>4.666666666666667</v>
      </c>
      <c r="D29" s="11">
        <f t="shared" si="2"/>
        <v>4.5333333333333332</v>
      </c>
      <c r="E29" s="11">
        <f t="shared" si="2"/>
        <v>4.4666666666666668</v>
      </c>
      <c r="F29" s="11">
        <f>F28*5</f>
        <v>4.833333333333333</v>
      </c>
      <c r="G29" s="11">
        <f t="shared" si="2"/>
        <v>4.5384615384615383</v>
      </c>
      <c r="H29" s="11">
        <f t="shared" si="2"/>
        <v>4.2307692307692308</v>
      </c>
    </row>
    <row r="30" spans="1:9" s="2" customFormat="1" ht="45" x14ac:dyDescent="0.25">
      <c r="A30" s="3"/>
      <c r="B30" s="12" t="s">
        <v>48</v>
      </c>
      <c r="C30" s="24">
        <f>(C29+D29)/2</f>
        <v>4.5999999999999996</v>
      </c>
      <c r="D30" s="24"/>
      <c r="E30" s="11">
        <f>E29</f>
        <v>4.4666666666666668</v>
      </c>
      <c r="F30" s="25">
        <f>(F29+G29+H29)/3</f>
        <v>4.5341880341880341</v>
      </c>
      <c r="G30" s="25"/>
      <c r="H30" s="25"/>
      <c r="I30" s="9">
        <f>I26/16</f>
        <v>4.588541666666667</v>
      </c>
    </row>
    <row r="31" spans="1:9" s="2" customFormat="1" ht="45" x14ac:dyDescent="0.25">
      <c r="A31" s="3"/>
      <c r="B31" s="12" t="s">
        <v>46</v>
      </c>
      <c r="C31" s="24">
        <f>(C29+D29+E29+F29+G29+H29)/6</f>
        <v>4.5448717948717947</v>
      </c>
      <c r="D31" s="24"/>
      <c r="E31" s="24"/>
      <c r="F31" s="24"/>
      <c r="G31" s="24"/>
      <c r="H31" s="24"/>
    </row>
    <row r="32" spans="1:9" s="2" customFormat="1" x14ac:dyDescent="0.25">
      <c r="A32" s="3"/>
    </row>
    <row r="33" spans="1:1" s="2" customFormat="1" x14ac:dyDescent="0.25">
      <c r="A33" s="3"/>
    </row>
    <row r="34" spans="1:1" s="2" customFormat="1" x14ac:dyDescent="0.25">
      <c r="A34" s="3"/>
    </row>
    <row r="35" spans="1:1" s="2" customFormat="1" x14ac:dyDescent="0.25">
      <c r="A35" s="3"/>
    </row>
  </sheetData>
  <mergeCells count="16">
    <mergeCell ref="C31:H31"/>
    <mergeCell ref="C30:D30"/>
    <mergeCell ref="F30:H30"/>
    <mergeCell ref="A3:I3"/>
    <mergeCell ref="A4:I4"/>
    <mergeCell ref="H8:H9"/>
    <mergeCell ref="E8:E9"/>
    <mergeCell ref="C8:C9"/>
    <mergeCell ref="F8:F9"/>
    <mergeCell ref="G8:G9"/>
    <mergeCell ref="D8:D9"/>
    <mergeCell ref="A7:A9"/>
    <mergeCell ref="B7:B9"/>
    <mergeCell ref="C7:D7"/>
    <mergeCell ref="F7:H7"/>
    <mergeCell ref="I7:I9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cp:lastPrinted>2022-08-08T11:14:24Z</cp:lastPrinted>
  <dcterms:created xsi:type="dcterms:W3CDTF">2021-07-29T04:39:15Z</dcterms:created>
  <dcterms:modified xsi:type="dcterms:W3CDTF">2022-08-10T02:31:12Z</dcterms:modified>
</cp:coreProperties>
</file>