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2120" windowHeight="9120" tabRatio="605"/>
  </bookViews>
  <sheets>
    <sheet name="Новокарасук" sheetId="1" r:id="rId1"/>
  </sheets>
  <definedNames>
    <definedName name="_xlnm.Print_Titles" localSheetId="0">Новокарасук!$13:$14</definedName>
    <definedName name="_xlnm.Print_Area" localSheetId="0">Новокарасук!$A$1:$J$148</definedName>
  </definedNames>
  <calcPr calcId="124519"/>
</workbook>
</file>

<file path=xl/calcChain.xml><?xml version="1.0" encoding="utf-8"?>
<calcChain xmlns="http://schemas.openxmlformats.org/spreadsheetml/2006/main">
  <c r="J54" i="1"/>
  <c r="J52" s="1"/>
  <c r="I54"/>
  <c r="I52" s="1"/>
  <c r="H54"/>
  <c r="G54"/>
  <c r="G52" s="1"/>
  <c r="F54"/>
  <c r="F52" s="1"/>
  <c r="E54"/>
  <c r="E52" s="1"/>
  <c r="D66"/>
  <c r="C66"/>
  <c r="C54"/>
  <c r="C52" s="1"/>
  <c r="J68"/>
  <c r="H68"/>
  <c r="F66"/>
  <c r="J41"/>
  <c r="J37"/>
  <c r="J34"/>
  <c r="H52"/>
  <c r="H41"/>
  <c r="H37"/>
  <c r="H34"/>
  <c r="F41"/>
  <c r="F37"/>
  <c r="F34"/>
  <c r="I92"/>
  <c r="I68"/>
  <c r="G68"/>
  <c r="E41"/>
  <c r="D37"/>
  <c r="D41"/>
  <c r="C34"/>
  <c r="C37"/>
  <c r="C41"/>
  <c r="C125"/>
  <c r="D124"/>
  <c r="E124"/>
  <c r="F124" s="1"/>
  <c r="G124" s="1"/>
  <c r="H124" s="1"/>
  <c r="I124" s="1"/>
  <c r="J124" s="1"/>
  <c r="D111"/>
  <c r="E111" s="1"/>
  <c r="F111" s="1"/>
  <c r="G111" s="1"/>
  <c r="H111" s="1"/>
  <c r="I111" s="1"/>
  <c r="J111" s="1"/>
  <c r="C139"/>
  <c r="C136" s="1"/>
  <c r="D100"/>
  <c r="D106"/>
  <c r="D108"/>
  <c r="I41"/>
  <c r="G41"/>
  <c r="E37"/>
  <c r="G37"/>
  <c r="E66"/>
  <c r="I139"/>
  <c r="I136" s="1"/>
  <c r="J136" s="1"/>
  <c r="G139"/>
  <c r="H139" s="1"/>
  <c r="E139"/>
  <c r="F139" s="1"/>
  <c r="J143"/>
  <c r="H143"/>
  <c r="F143"/>
  <c r="J145"/>
  <c r="F145"/>
  <c r="G34"/>
  <c r="E34"/>
  <c r="D139"/>
  <c r="D136"/>
  <c r="D94"/>
  <c r="E94" s="1"/>
  <c r="F94" s="1"/>
  <c r="G94" s="1"/>
  <c r="H94" s="1"/>
  <c r="D34"/>
  <c r="J86"/>
  <c r="H86"/>
  <c r="F86"/>
  <c r="D54"/>
  <c r="D52" s="1"/>
  <c r="C86"/>
  <c r="D86"/>
  <c r="E86"/>
  <c r="G86"/>
  <c r="I86"/>
  <c r="F138"/>
  <c r="F136" s="1"/>
  <c r="F146"/>
  <c r="F148"/>
  <c r="J120"/>
  <c r="J122"/>
  <c r="J123"/>
  <c r="J126"/>
  <c r="H123"/>
  <c r="H126"/>
  <c r="F120"/>
  <c r="F122"/>
  <c r="F126"/>
  <c r="J138"/>
  <c r="J148"/>
  <c r="H146"/>
  <c r="J112"/>
  <c r="H112"/>
  <c r="F112"/>
  <c r="H100"/>
  <c r="F100"/>
  <c r="K31"/>
  <c r="D95"/>
  <c r="E95" s="1"/>
  <c r="F101"/>
  <c r="F107"/>
  <c r="F108"/>
  <c r="H138"/>
  <c r="J95"/>
  <c r="J100"/>
  <c r="H101"/>
  <c r="H98" s="1"/>
  <c r="H108"/>
  <c r="J108"/>
  <c r="H148"/>
  <c r="J146"/>
  <c r="H104"/>
  <c r="J104"/>
  <c r="F106"/>
  <c r="H142"/>
  <c r="J142"/>
  <c r="F142"/>
  <c r="F104"/>
  <c r="J101"/>
  <c r="H107"/>
  <c r="J107"/>
  <c r="H106"/>
  <c r="J106"/>
  <c r="F102"/>
  <c r="J94"/>
  <c r="H102"/>
  <c r="G98"/>
  <c r="J102"/>
  <c r="I98"/>
  <c r="I34"/>
  <c r="J98"/>
  <c r="J139"/>
  <c r="E136"/>
  <c r="I37"/>
  <c r="D33" l="1"/>
  <c r="D31" s="1"/>
  <c r="C33"/>
  <c r="C31" s="1"/>
  <c r="C80" s="1"/>
  <c r="F95"/>
  <c r="F92" s="1"/>
  <c r="G95"/>
  <c r="H95" s="1"/>
  <c r="H92" s="1"/>
  <c r="J92"/>
  <c r="J33"/>
  <c r="J31" s="1"/>
  <c r="F33"/>
  <c r="F31" s="1"/>
  <c r="E33"/>
  <c r="E31" s="1"/>
  <c r="H33"/>
  <c r="H31" s="1"/>
  <c r="G33"/>
  <c r="G31" s="1"/>
  <c r="G136"/>
  <c r="H136" s="1"/>
  <c r="I33"/>
  <c r="I31" s="1"/>
  <c r="E125"/>
  <c r="F98"/>
  <c r="G92" l="1"/>
  <c r="F125"/>
  <c r="G125"/>
  <c r="I125" l="1"/>
  <c r="J125" s="1"/>
  <c r="H125"/>
</calcChain>
</file>

<file path=xl/sharedStrings.xml><?xml version="1.0" encoding="utf-8"?>
<sst xmlns="http://schemas.openxmlformats.org/spreadsheetml/2006/main" count="258" uniqueCount="140">
  <si>
    <t>Показатели</t>
  </si>
  <si>
    <t>Единица измерения</t>
  </si>
  <si>
    <t>I. Институциональная структура муниципальных образований</t>
  </si>
  <si>
    <t xml:space="preserve">в том числе по типам: </t>
  </si>
  <si>
    <t>муниципальные районы</t>
  </si>
  <si>
    <t>единиц</t>
  </si>
  <si>
    <t>городские округа</t>
  </si>
  <si>
    <t>городские поселения</t>
  </si>
  <si>
    <t>сельские поселения</t>
  </si>
  <si>
    <t>внутригородская территория города федерального значения</t>
  </si>
  <si>
    <t>3. Количество организаций, зарегистрированных на территории муниципальных образований, всего</t>
  </si>
  <si>
    <t>в том числе:</t>
  </si>
  <si>
    <t>количество организаций муниципальной формы собственности, всего</t>
  </si>
  <si>
    <t>социальной сферы</t>
  </si>
  <si>
    <t>3.1.Количество муниципальных унитарных предприятий</t>
  </si>
  <si>
    <t>II. Из бюджета муниципальных образований (местный бюджет)</t>
  </si>
  <si>
    <t>1. Доходы, всего</t>
  </si>
  <si>
    <t xml:space="preserve">    в том числе:</t>
  </si>
  <si>
    <t>Налоги на прибыль, доходы</t>
  </si>
  <si>
    <t xml:space="preserve">   налог на доходы физических лиц</t>
  </si>
  <si>
    <t>Налоги на совокупный доход</t>
  </si>
  <si>
    <t>Налоги на имущество</t>
  </si>
  <si>
    <t xml:space="preserve">   налог на имущество физических лиц</t>
  </si>
  <si>
    <t xml:space="preserve"> в том числе:</t>
  </si>
  <si>
    <t>1.4. Рыночные продажи товаров и услуг</t>
  </si>
  <si>
    <t xml:space="preserve">   доходы от продажи услуг, оказываемых муниципальными учреждениями</t>
  </si>
  <si>
    <t>2. Расходы, всего</t>
  </si>
  <si>
    <t>Общегосударственные вопросы</t>
  </si>
  <si>
    <t>Национальная экономика</t>
  </si>
  <si>
    <t>Жилищно-коммунальное хозяйство</t>
  </si>
  <si>
    <t>3. Дефицит (-), профицит (+) бюджета</t>
  </si>
  <si>
    <t>III. Эффективность использования муниципальной собственности</t>
  </si>
  <si>
    <t>Доходы, полученные от:</t>
  </si>
  <si>
    <t xml:space="preserve">IV. Производственная деятельность </t>
  </si>
  <si>
    <t>Объем отгруженных товаров собственного производства, выполненных работ и услуг собственными силами по организациям муниципальной формы собственности</t>
  </si>
  <si>
    <t>V. Инвестиционная деятельность</t>
  </si>
  <si>
    <t>1.Инвестиции в основной капитал  организаций муниципальной формы собственности за счет всех источников финансирования в ценах соответствующего периода</t>
  </si>
  <si>
    <t xml:space="preserve">YI. Денежные доходы и расходы населения </t>
  </si>
  <si>
    <t xml:space="preserve">   оплата труда</t>
  </si>
  <si>
    <t xml:space="preserve">   пенсии и пособия</t>
  </si>
  <si>
    <t xml:space="preserve">   ссуды на индивидуальное жилищное строительство и другие цели </t>
  </si>
  <si>
    <t>в том числе: ипотечное жилищное кредитование</t>
  </si>
  <si>
    <t>2. Расходы населения муниципальных образований, всего</t>
  </si>
  <si>
    <t>2.1. Покупка продовольственных товаров</t>
  </si>
  <si>
    <t>2.2. Покупка непродовольственных товаров</t>
  </si>
  <si>
    <t>2.3. Платные услуги, всего</t>
  </si>
  <si>
    <t xml:space="preserve">   оплата жилья и коммунальных услуг</t>
  </si>
  <si>
    <t xml:space="preserve">   оплата бытовых услуг</t>
  </si>
  <si>
    <t xml:space="preserve">   расходы на транспорт</t>
  </si>
  <si>
    <t>2.4. Обязательные платежи и добровольные взносы</t>
  </si>
  <si>
    <t>2.5. Покупка жилых помещений</t>
  </si>
  <si>
    <t>%</t>
  </si>
  <si>
    <t xml:space="preserve">YII. Потребительский рынок </t>
  </si>
  <si>
    <t>1.Оборот розничной торговли предприятий и организаций муниципальной формы собственности в ценах соответствующего периода</t>
  </si>
  <si>
    <t xml:space="preserve">1.1. Продовольственные товары </t>
  </si>
  <si>
    <t xml:space="preserve">1.2. Непродовольственные товары </t>
  </si>
  <si>
    <t>2.Объем платных услуг населению организаций муниципальной формы собственности в ценах соответствующего периода</t>
  </si>
  <si>
    <t xml:space="preserve">YIII. Рынок труда </t>
  </si>
  <si>
    <t>1. Численность постоянного населения муниципальных образований</t>
  </si>
  <si>
    <t>2. Численность экономически активного населения</t>
  </si>
  <si>
    <t xml:space="preserve">   занятые</t>
  </si>
  <si>
    <t>4.Среднегодовая численность работающих в организациях   муниципальной формы собственности</t>
  </si>
  <si>
    <t>5.  Доля занятых в организациях муниципальной формы собственности в общей численности занятых по субъекту РФ</t>
  </si>
  <si>
    <t xml:space="preserve">6. Среднегодовая численность работников органов местного самоуправления </t>
  </si>
  <si>
    <t xml:space="preserve">IX. Жилищный фонд </t>
  </si>
  <si>
    <t>1. Ввод в эксплуатацию жилых домов за счет всех источников финансирования</t>
  </si>
  <si>
    <t>тыс.кв.м общей площади</t>
  </si>
  <si>
    <t xml:space="preserve">   за счет средств местных бюджетов</t>
  </si>
  <si>
    <t xml:space="preserve">   индивидуальные жилые дома, построенные населением за свой счет и (или) с помощью кредитов</t>
  </si>
  <si>
    <t>2. Общая площадь муниципального жилищного фонда</t>
  </si>
  <si>
    <t>тыс.кв. м</t>
  </si>
  <si>
    <t xml:space="preserve">   общая площадь ветхого аварийного жилищного фонда</t>
  </si>
  <si>
    <t>X. Закупки продукции для муниципальных нужд</t>
  </si>
  <si>
    <t>1.Закупки для муниципальных нужд за счет средств местного бюджета, всего</t>
  </si>
  <si>
    <t xml:space="preserve">   электроэнергия</t>
  </si>
  <si>
    <t xml:space="preserve">   топливо, всего</t>
  </si>
  <si>
    <t xml:space="preserve">в том числе: </t>
  </si>
  <si>
    <t xml:space="preserve">                       природный газ</t>
  </si>
  <si>
    <t xml:space="preserve">                       бензин автомобильный</t>
  </si>
  <si>
    <t xml:space="preserve">                       топливо дизельное</t>
  </si>
  <si>
    <t xml:space="preserve">                       мазут топочный</t>
  </si>
  <si>
    <t xml:space="preserve">                       уголь и продукты переработки угля</t>
  </si>
  <si>
    <t xml:space="preserve">   теплоэнергия</t>
  </si>
  <si>
    <t xml:space="preserve">   подрядные работы</t>
  </si>
  <si>
    <t xml:space="preserve">   прочие товары, работы, услуги</t>
  </si>
  <si>
    <t xml:space="preserve">Национальная оборона </t>
  </si>
  <si>
    <t>1 вариант</t>
  </si>
  <si>
    <t>2 вариант</t>
  </si>
  <si>
    <t>рублей</t>
  </si>
  <si>
    <t>Налоговые и неналоговые доходы</t>
  </si>
  <si>
    <t xml:space="preserve">   земельный налог </t>
  </si>
  <si>
    <t>Государственная пошлина</t>
  </si>
  <si>
    <t>функционирование местных администраций</t>
  </si>
  <si>
    <t>Национальная безопасность и првоохранительная деятельность</t>
  </si>
  <si>
    <t>Культура, кинематография</t>
  </si>
  <si>
    <t>Физическая культура и спорт</t>
  </si>
  <si>
    <t>иные межбюджетные трансферты</t>
  </si>
  <si>
    <t>ПРОГНОЗ</t>
  </si>
  <si>
    <t xml:space="preserve">2. Количество муниципальных образований, имеющих утвержденные границы территорий </t>
  </si>
  <si>
    <t>Приложение к распоряжению Администрации</t>
  </si>
  <si>
    <t>Новокарасукского сельского поселения</t>
  </si>
  <si>
    <t>Доходы от продажи земельных участков, находящихся в государственной и муниципальной собственности</t>
  </si>
  <si>
    <t>Налоги на товары (работы, услуги), реализуемые на территории Российской Федерации</t>
  </si>
  <si>
    <t xml:space="preserve">   акцизы по подакцизным товарам (продукции), производимым на территории Российской Федерации</t>
  </si>
  <si>
    <t xml:space="preserve">Доходы от использования имущества, находящегося в государственной и муниципальной собственности </t>
  </si>
  <si>
    <t xml:space="preserve">   в том числе: дотации на выравнивание бюджетной обеспеченности</t>
  </si>
  <si>
    <t>Образование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</si>
  <si>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</si>
  <si>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 xml:space="preserve">Безвозмездные поступления 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</si>
  <si>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</si>
  <si>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</si>
  <si>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1. Доходы населения муниципальных образований, всего</t>
  </si>
  <si>
    <t>варианты</t>
  </si>
  <si>
    <t>субсидии бюджетам бюджетной системы Российской Федерации (межбюджетные субсидии)</t>
  </si>
  <si>
    <t>общий объем условно утвержденных расходов</t>
  </si>
  <si>
    <t>Пенсионное обеспечение</t>
  </si>
  <si>
    <t>чел</t>
  </si>
  <si>
    <t>расходы без учета условно утвержденных расходов</t>
  </si>
  <si>
    <t>3. Численность безработных, зарегистрированных в органах службы занятости</t>
  </si>
  <si>
    <t>Доходы от оказания платных услуг и компенсации затрат государства</t>
  </si>
  <si>
    <t>возврат остатков субсидий, субвенций и иных межбюджетных трансфертов, имеющих целевое назначение, прошлых лет</t>
  </si>
  <si>
    <t>Доходы от продажи материальных и нематериальных активов</t>
  </si>
  <si>
    <t>1.Количество муниципальных образований по субъекту РФ, всего        (с 1.01.2005 г.)</t>
  </si>
  <si>
    <t>4. Среднедушевые денежные доходы       (в месяц)</t>
  </si>
  <si>
    <t>5. Численность населения с денежными доходами ниже прожиточного минимума в % ко всему населению муниципального образования (субъекта РФ)</t>
  </si>
  <si>
    <t>3. Социальная поддержка отдельных категорий населения сельского поселения</t>
  </si>
  <si>
    <t>3.1 Налоговые расходы (льготы и преференции по уплате налогов)</t>
  </si>
  <si>
    <t>2024 год прогноз</t>
  </si>
  <si>
    <t>Штрафы, санкции, возмещение ущерба</t>
  </si>
  <si>
    <t xml:space="preserve">   дотации бюджетам бюджетной системы Российской Федерации</t>
  </si>
  <si>
    <t xml:space="preserve">   субвенции бюджетам бюджетной системы Российской Федерации</t>
  </si>
  <si>
    <t>2025 год прогноз</t>
  </si>
  <si>
    <t>прочие дотации бюджетам сельских поселений</t>
  </si>
  <si>
    <t>социально-экономического развития Новокарасукского сельского поселения Крутинского муниципального района Омской области                                                                                                    на 2024 год и на период до 2026 года</t>
  </si>
  <si>
    <t>Раздел 1: Основные показатели социально-экономического развития Новокарасукского сельского  поселения Крутинского муниципального района Омской области на 2024 год и на период до 2026 года</t>
  </si>
  <si>
    <t>2022 год            отчет</t>
  </si>
  <si>
    <t>2023 год            оценка</t>
  </si>
  <si>
    <t>2026 год прогноз</t>
  </si>
  <si>
    <t>Прочие неналоговые доходы</t>
  </si>
  <si>
    <t xml:space="preserve">от  26.10.2023 года № 71-ра  </t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</si>
</sst>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0"/>
      <name val="Arial Cyr"/>
      <charset val="204"/>
    </font>
    <font>
      <b/>
      <sz val="9"/>
      <name val="Arial Cyr"/>
      <family val="2"/>
      <charset val="204"/>
    </font>
    <font>
      <b/>
      <u/>
      <sz val="9"/>
      <name val="Arial Cyr"/>
      <family val="2"/>
      <charset val="204"/>
    </font>
    <font>
      <sz val="10"/>
      <name val="Times New Roman"/>
      <family val="1"/>
    </font>
    <font>
      <b/>
      <sz val="10"/>
      <name val="Arial Cyr"/>
      <family val="2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Times New Roman"/>
      <family val="1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Fill="1" applyBorder="1" applyAlignment="1" applyProtection="1">
      <alignment horizontal="left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 applyProtection="1">
      <alignment horizontal="center" vertical="top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0" fontId="6" fillId="0" borderId="1" xfId="0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vertical="top" wrapText="1"/>
    </xf>
    <xf numFmtId="0" fontId="8" fillId="0" borderId="1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 vertical="top" wrapText="1"/>
      <protection locked="0"/>
    </xf>
    <xf numFmtId="0" fontId="0" fillId="0" borderId="1" xfId="0" applyBorder="1" applyAlignment="1" applyProtection="1">
      <protection locked="0"/>
    </xf>
    <xf numFmtId="0" fontId="3" fillId="0" borderId="1" xfId="0" applyFont="1" applyBorder="1" applyAlignment="1">
      <alignment horizontal="justify" vertical="top" wrapText="1"/>
    </xf>
    <xf numFmtId="0" fontId="0" fillId="0" borderId="1" xfId="0" applyBorder="1" applyProtection="1">
      <protection locked="0"/>
    </xf>
    <xf numFmtId="164" fontId="0" fillId="0" borderId="1" xfId="0" applyNumberFormat="1" applyBorder="1" applyAlignment="1" applyProtection="1">
      <protection locked="0"/>
    </xf>
    <xf numFmtId="0" fontId="3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 applyProtection="1">
      <alignment horizontal="center"/>
      <protection locked="0"/>
    </xf>
    <xf numFmtId="0" fontId="7" fillId="0" borderId="1" xfId="0" applyFont="1" applyBorder="1" applyProtection="1">
      <protection locked="0"/>
    </xf>
    <xf numFmtId="4" fontId="8" fillId="0" borderId="1" xfId="0" applyNumberFormat="1" applyFont="1" applyBorder="1" applyAlignment="1">
      <alignment horizontal="center"/>
    </xf>
    <xf numFmtId="4" fontId="8" fillId="0" borderId="1" xfId="0" applyNumberFormat="1" applyFont="1" applyFill="1" applyBorder="1" applyAlignment="1" applyProtection="1">
      <alignment horizontal="center"/>
      <protection locked="0"/>
    </xf>
    <xf numFmtId="4" fontId="8" fillId="2" borderId="1" xfId="0" applyNumberFormat="1" applyFont="1" applyFill="1" applyBorder="1" applyAlignment="1" applyProtection="1">
      <alignment horizontal="center"/>
      <protection locked="0"/>
    </xf>
    <xf numFmtId="0" fontId="8" fillId="2" borderId="1" xfId="0" applyFont="1" applyFill="1" applyBorder="1" applyAlignment="1" applyProtection="1">
      <alignment horizontal="center"/>
      <protection locked="0"/>
    </xf>
    <xf numFmtId="4" fontId="8" fillId="2" borderId="1" xfId="0" applyNumberFormat="1" applyFont="1" applyFill="1" applyBorder="1" applyAlignment="1">
      <alignment horizontal="center"/>
    </xf>
    <xf numFmtId="4" fontId="9" fillId="2" borderId="1" xfId="0" applyNumberFormat="1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 vertical="top" wrapText="1"/>
    </xf>
    <xf numFmtId="164" fontId="0" fillId="2" borderId="1" xfId="0" applyNumberFormat="1" applyFill="1" applyBorder="1" applyProtection="1">
      <protection locked="0"/>
    </xf>
    <xf numFmtId="0" fontId="0" fillId="2" borderId="0" xfId="0" applyFill="1"/>
    <xf numFmtId="0" fontId="8" fillId="0" borderId="0" xfId="0" applyNumberFormat="1" applyFont="1" applyAlignment="1">
      <alignment horizontal="center" wrapText="1"/>
    </xf>
    <xf numFmtId="0" fontId="0" fillId="0" borderId="0" xfId="0" applyFill="1"/>
    <xf numFmtId="0" fontId="8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 applyProtection="1">
      <alignment horizontal="center" vertical="top" wrapText="1"/>
      <protection locked="0"/>
    </xf>
    <xf numFmtId="0" fontId="8" fillId="0" borderId="1" xfId="0" applyFont="1" applyFill="1" applyBorder="1" applyAlignment="1" applyProtection="1">
      <alignment horizontal="center" vertical="top" wrapText="1"/>
      <protection locked="0"/>
    </xf>
    <xf numFmtId="0" fontId="8" fillId="0" borderId="1" xfId="0" applyFont="1" applyFill="1" applyBorder="1" applyAlignment="1" applyProtection="1">
      <alignment horizontal="center"/>
      <protection locked="0"/>
    </xf>
    <xf numFmtId="4" fontId="8" fillId="0" borderId="1" xfId="0" applyNumberFormat="1" applyFont="1" applyFill="1" applyBorder="1" applyAlignment="1">
      <alignment horizontal="center"/>
    </xf>
    <xf numFmtId="4" fontId="9" fillId="0" borderId="1" xfId="0" applyNumberFormat="1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>
      <alignment horizontal="left" wrapText="1"/>
    </xf>
    <xf numFmtId="0" fontId="8" fillId="2" borderId="0" xfId="0" applyNumberFormat="1" applyFont="1" applyFill="1" applyAlignment="1">
      <alignment horizontal="center" wrapText="1"/>
    </xf>
    <xf numFmtId="0" fontId="0" fillId="2" borderId="0" xfId="0" applyFill="1" applyAlignment="1"/>
    <xf numFmtId="0" fontId="10" fillId="2" borderId="0" xfId="0" applyFont="1" applyFill="1"/>
    <xf numFmtId="0" fontId="3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 vertical="top" wrapText="1"/>
      <protection locked="0"/>
    </xf>
    <xf numFmtId="0" fontId="8" fillId="2" borderId="1" xfId="0" applyFont="1" applyFill="1" applyBorder="1" applyAlignment="1" applyProtection="1">
      <alignment horizontal="center" vertical="top" wrapText="1"/>
      <protection locked="0"/>
    </xf>
    <xf numFmtId="164" fontId="0" fillId="2" borderId="0" xfId="0" applyNumberFormat="1" applyFill="1"/>
    <xf numFmtId="3" fontId="8" fillId="2" borderId="1" xfId="0" applyNumberFormat="1" applyFont="1" applyFill="1" applyBorder="1" applyAlignment="1" applyProtection="1">
      <alignment horizontal="center"/>
      <protection locked="0"/>
    </xf>
    <xf numFmtId="3" fontId="8" fillId="0" borderId="1" xfId="0" applyNumberFormat="1" applyFont="1" applyFill="1" applyBorder="1" applyAlignment="1" applyProtection="1">
      <alignment horizontal="center"/>
      <protection locked="0"/>
    </xf>
    <xf numFmtId="4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 applyProtection="1">
      <alignment horizontal="center" vertical="top"/>
      <protection locked="0"/>
    </xf>
    <xf numFmtId="0" fontId="10" fillId="0" borderId="1" xfId="0" applyFont="1" applyFill="1" applyBorder="1" applyAlignment="1" applyProtection="1">
      <alignment horizontal="center" vertical="top"/>
      <protection locked="0"/>
    </xf>
    <xf numFmtId="0" fontId="10" fillId="2" borderId="1" xfId="0" applyFont="1" applyFill="1" applyBorder="1" applyAlignment="1" applyProtection="1">
      <alignment horizontal="center" vertical="top"/>
      <protection locked="0"/>
    </xf>
    <xf numFmtId="0" fontId="10" fillId="2" borderId="0" xfId="0" applyFont="1" applyFill="1" applyAlignment="1">
      <alignment horizontal="right"/>
    </xf>
    <xf numFmtId="0" fontId="10" fillId="2" borderId="0" xfId="0" applyFont="1" applyFill="1" applyAlignment="1">
      <alignment horizontal="right"/>
    </xf>
    <xf numFmtId="0" fontId="8" fillId="0" borderId="0" xfId="0" applyNumberFormat="1" applyFont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8"/>
  <sheetViews>
    <sheetView tabSelected="1" view="pageBreakPreview" topLeftCell="A23" zoomScale="85" zoomScaleNormal="80" zoomScaleSheetLayoutView="85" workbookViewId="0">
      <selection activeCell="D45" sqref="D45"/>
    </sheetView>
  </sheetViews>
  <sheetFormatPr defaultRowHeight="12.75"/>
  <cols>
    <col min="1" max="1" width="33.140625" customWidth="1"/>
    <col min="2" max="2" width="10.28515625" customWidth="1"/>
    <col min="3" max="3" width="12.7109375" customWidth="1"/>
    <col min="4" max="4" width="13.28515625" style="34" customWidth="1"/>
    <col min="5" max="5" width="12.85546875" style="32" customWidth="1"/>
    <col min="6" max="6" width="12.5703125" style="32" customWidth="1"/>
    <col min="7" max="9" width="12.7109375" style="32" customWidth="1"/>
    <col min="10" max="10" width="12.7109375" style="45" customWidth="1"/>
    <col min="11" max="11" width="0.140625" customWidth="1"/>
  </cols>
  <sheetData>
    <row r="1" spans="1:11" hidden="1">
      <c r="F1" s="60"/>
      <c r="G1" s="60"/>
      <c r="H1" s="60"/>
      <c r="I1" s="60"/>
      <c r="J1" s="60"/>
    </row>
    <row r="2" spans="1:11">
      <c r="F2" s="60"/>
      <c r="G2" s="61" t="s">
        <v>99</v>
      </c>
      <c r="H2" s="61"/>
      <c r="I2" s="61"/>
      <c r="J2" s="61"/>
    </row>
    <row r="3" spans="1:11">
      <c r="F3" s="61" t="s">
        <v>100</v>
      </c>
      <c r="G3" s="61"/>
      <c r="H3" s="61"/>
      <c r="I3" s="61"/>
      <c r="J3" s="61"/>
    </row>
    <row r="4" spans="1:11">
      <c r="F4" s="61" t="s">
        <v>139</v>
      </c>
      <c r="G4" s="61"/>
      <c r="H4" s="61"/>
      <c r="I4" s="61"/>
      <c r="J4" s="61"/>
    </row>
    <row r="6" spans="1:11">
      <c r="A6" s="64" t="s">
        <v>97</v>
      </c>
      <c r="B6" s="64"/>
      <c r="C6" s="64"/>
      <c r="D6" s="64"/>
      <c r="E6" s="64"/>
      <c r="F6" s="64"/>
      <c r="G6" s="64"/>
      <c r="H6" s="64"/>
      <c r="I6" s="64"/>
      <c r="J6" s="64"/>
    </row>
    <row r="7" spans="1:11" ht="15" customHeight="1">
      <c r="A7" s="62" t="s">
        <v>133</v>
      </c>
      <c r="B7" s="62"/>
      <c r="C7" s="62"/>
      <c r="D7" s="62"/>
      <c r="E7" s="62"/>
      <c r="F7" s="62"/>
      <c r="G7" s="62"/>
      <c r="H7" s="62"/>
      <c r="I7" s="62"/>
      <c r="J7" s="62"/>
      <c r="K7" s="13"/>
    </row>
    <row r="8" spans="1:11">
      <c r="A8" s="62"/>
      <c r="B8" s="62"/>
      <c r="C8" s="62"/>
      <c r="D8" s="62"/>
      <c r="E8" s="62"/>
      <c r="F8" s="62"/>
      <c r="G8" s="62"/>
      <c r="H8" s="62"/>
      <c r="I8" s="62"/>
      <c r="J8" s="62"/>
      <c r="K8" s="1"/>
    </row>
    <row r="9" spans="1:11" ht="15">
      <c r="A9" s="33"/>
      <c r="B9" s="33"/>
      <c r="C9" s="33"/>
      <c r="D9" s="35"/>
      <c r="E9" s="43"/>
      <c r="F9" s="43"/>
      <c r="G9" s="43"/>
      <c r="H9" s="43"/>
      <c r="I9" s="43"/>
      <c r="J9" s="43"/>
      <c r="K9" s="1"/>
    </row>
    <row r="10" spans="1:11" ht="15" customHeight="1">
      <c r="A10" s="62" t="s">
        <v>134</v>
      </c>
      <c r="B10" s="62"/>
      <c r="C10" s="62"/>
      <c r="D10" s="62"/>
      <c r="E10" s="62"/>
      <c r="F10" s="62"/>
      <c r="G10" s="62"/>
      <c r="H10" s="62"/>
      <c r="I10" s="62"/>
      <c r="J10" s="62"/>
      <c r="K10" s="1"/>
    </row>
    <row r="11" spans="1:11">
      <c r="A11" s="62"/>
      <c r="B11" s="62"/>
      <c r="C11" s="62"/>
      <c r="D11" s="62"/>
      <c r="E11" s="62"/>
      <c r="F11" s="62"/>
      <c r="G11" s="62"/>
      <c r="H11" s="62"/>
      <c r="I11" s="62"/>
      <c r="J11" s="62"/>
      <c r="K11" s="12"/>
    </row>
    <row r="12" spans="1:11">
      <c r="A12" s="2"/>
      <c r="I12" s="44"/>
    </row>
    <row r="13" spans="1:11" ht="25.5">
      <c r="A13" s="3" t="s">
        <v>0</v>
      </c>
      <c r="B13" s="3" t="s">
        <v>1</v>
      </c>
      <c r="C13" s="3" t="s">
        <v>135</v>
      </c>
      <c r="D13" s="36" t="s">
        <v>136</v>
      </c>
      <c r="E13" s="63" t="s">
        <v>127</v>
      </c>
      <c r="F13" s="63"/>
      <c r="G13" s="63" t="s">
        <v>131</v>
      </c>
      <c r="H13" s="63"/>
      <c r="I13" s="63" t="s">
        <v>137</v>
      </c>
      <c r="J13" s="63"/>
      <c r="K13" s="14"/>
    </row>
    <row r="14" spans="1:11">
      <c r="A14" s="3" t="s">
        <v>112</v>
      </c>
      <c r="B14" s="18"/>
      <c r="C14" s="3"/>
      <c r="D14" s="36"/>
      <c r="E14" s="46" t="s">
        <v>86</v>
      </c>
      <c r="F14" s="46" t="s">
        <v>87</v>
      </c>
      <c r="G14" s="46" t="s">
        <v>86</v>
      </c>
      <c r="H14" s="46" t="s">
        <v>87</v>
      </c>
      <c r="I14" s="46" t="s">
        <v>86</v>
      </c>
      <c r="J14" s="47" t="s">
        <v>87</v>
      </c>
      <c r="K14" s="14"/>
    </row>
    <row r="15" spans="1:11" ht="25.5">
      <c r="A15" s="9" t="s">
        <v>2</v>
      </c>
      <c r="B15" s="18"/>
      <c r="C15" s="4"/>
      <c r="D15" s="37"/>
      <c r="E15" s="48"/>
      <c r="F15" s="49"/>
      <c r="G15" s="48"/>
      <c r="H15" s="48"/>
      <c r="I15" s="48"/>
      <c r="J15" s="50"/>
      <c r="K15" s="5"/>
    </row>
    <row r="16" spans="1:11" ht="38.25">
      <c r="A16" s="6" t="s">
        <v>122</v>
      </c>
      <c r="B16" s="7"/>
      <c r="C16" s="57">
        <v>1</v>
      </c>
      <c r="D16" s="58">
        <v>1</v>
      </c>
      <c r="E16" s="59">
        <v>1</v>
      </c>
      <c r="F16" s="51">
        <v>1</v>
      </c>
      <c r="G16" s="59">
        <v>1</v>
      </c>
      <c r="H16" s="59">
        <v>1</v>
      </c>
      <c r="I16" s="59">
        <v>1</v>
      </c>
      <c r="J16" s="51">
        <v>1</v>
      </c>
      <c r="K16" s="4"/>
    </row>
    <row r="17" spans="1:11">
      <c r="A17" s="18" t="s">
        <v>3</v>
      </c>
      <c r="B17" s="7"/>
      <c r="C17" s="4"/>
      <c r="D17" s="37"/>
      <c r="E17" s="48"/>
      <c r="F17" s="49"/>
      <c r="G17" s="48"/>
      <c r="H17" s="48"/>
      <c r="I17" s="48"/>
      <c r="J17" s="50"/>
      <c r="K17" s="5"/>
    </row>
    <row r="18" spans="1:11">
      <c r="A18" s="18" t="s">
        <v>4</v>
      </c>
      <c r="B18" s="7" t="s">
        <v>5</v>
      </c>
      <c r="C18" s="4"/>
      <c r="D18" s="37"/>
      <c r="E18" s="48"/>
      <c r="F18" s="49"/>
      <c r="G18" s="48"/>
      <c r="H18" s="48"/>
      <c r="I18" s="48"/>
      <c r="J18" s="50"/>
      <c r="K18" s="5"/>
    </row>
    <row r="19" spans="1:11">
      <c r="A19" s="18" t="s">
        <v>6</v>
      </c>
      <c r="B19" s="7" t="s">
        <v>5</v>
      </c>
      <c r="C19" s="4"/>
      <c r="D19" s="37"/>
      <c r="E19" s="48"/>
      <c r="F19" s="49"/>
      <c r="G19" s="48"/>
      <c r="H19" s="48"/>
      <c r="I19" s="48"/>
      <c r="J19" s="50"/>
      <c r="K19" s="5"/>
    </row>
    <row r="20" spans="1:11">
      <c r="A20" s="18" t="s">
        <v>7</v>
      </c>
      <c r="B20" s="7" t="s">
        <v>5</v>
      </c>
      <c r="C20" s="4"/>
      <c r="D20" s="37"/>
      <c r="E20" s="48"/>
      <c r="F20" s="49"/>
      <c r="G20" s="48"/>
      <c r="H20" s="48"/>
      <c r="I20" s="48"/>
      <c r="J20" s="50"/>
      <c r="K20" s="5"/>
    </row>
    <row r="21" spans="1:11" ht="15">
      <c r="A21" s="18" t="s">
        <v>8</v>
      </c>
      <c r="B21" s="7" t="s">
        <v>5</v>
      </c>
      <c r="C21" s="16">
        <v>1</v>
      </c>
      <c r="D21" s="38">
        <v>1</v>
      </c>
      <c r="E21" s="52">
        <v>1</v>
      </c>
      <c r="F21" s="27">
        <v>1</v>
      </c>
      <c r="G21" s="52">
        <v>1</v>
      </c>
      <c r="H21" s="52">
        <v>1</v>
      </c>
      <c r="I21" s="52">
        <v>1</v>
      </c>
      <c r="J21" s="27">
        <v>1</v>
      </c>
      <c r="K21" s="5"/>
    </row>
    <row r="22" spans="1:11" ht="31.5" customHeight="1">
      <c r="A22" s="18" t="s">
        <v>9</v>
      </c>
      <c r="B22" s="7" t="s">
        <v>5</v>
      </c>
      <c r="C22" s="16"/>
      <c r="D22" s="38"/>
      <c r="E22" s="52"/>
      <c r="F22" s="27"/>
      <c r="G22" s="52"/>
      <c r="H22" s="52"/>
      <c r="I22" s="52"/>
      <c r="J22" s="27"/>
      <c r="K22" s="5"/>
    </row>
    <row r="23" spans="1:11" ht="38.25">
      <c r="A23" s="6" t="s">
        <v>98</v>
      </c>
      <c r="B23" s="7" t="s">
        <v>5</v>
      </c>
      <c r="C23" s="16">
        <v>1</v>
      </c>
      <c r="D23" s="38">
        <v>1</v>
      </c>
      <c r="E23" s="52">
        <v>1</v>
      </c>
      <c r="F23" s="52">
        <v>1</v>
      </c>
      <c r="G23" s="52">
        <v>1</v>
      </c>
      <c r="H23" s="52">
        <v>1</v>
      </c>
      <c r="I23" s="52">
        <v>1</v>
      </c>
      <c r="J23" s="52">
        <v>1</v>
      </c>
      <c r="K23" s="5"/>
    </row>
    <row r="24" spans="1:11" ht="38.25">
      <c r="A24" s="6" t="s">
        <v>10</v>
      </c>
      <c r="B24" s="7" t="s">
        <v>5</v>
      </c>
      <c r="C24" s="15">
        <v>15</v>
      </c>
      <c r="D24" s="39">
        <v>15</v>
      </c>
      <c r="E24" s="27">
        <v>15</v>
      </c>
      <c r="F24" s="27">
        <v>15</v>
      </c>
      <c r="G24" s="27">
        <v>15</v>
      </c>
      <c r="H24" s="27">
        <v>15</v>
      </c>
      <c r="I24" s="27">
        <v>15</v>
      </c>
      <c r="J24" s="27">
        <v>15</v>
      </c>
      <c r="K24" s="19"/>
    </row>
    <row r="25" spans="1:11" ht="15">
      <c r="A25" s="6" t="s">
        <v>11</v>
      </c>
      <c r="B25" s="7"/>
      <c r="C25" s="15"/>
      <c r="D25" s="39"/>
      <c r="E25" s="27"/>
      <c r="F25" s="27"/>
      <c r="G25" s="27"/>
      <c r="H25" s="27"/>
      <c r="I25" s="27"/>
      <c r="J25" s="27"/>
      <c r="K25" s="19"/>
    </row>
    <row r="26" spans="1:11" ht="38.25">
      <c r="A26" s="6" t="s">
        <v>12</v>
      </c>
      <c r="B26" s="7" t="s">
        <v>5</v>
      </c>
      <c r="C26" s="15">
        <v>9</v>
      </c>
      <c r="D26" s="39">
        <v>9</v>
      </c>
      <c r="E26" s="27">
        <v>9</v>
      </c>
      <c r="F26" s="27">
        <v>9</v>
      </c>
      <c r="G26" s="27">
        <v>9</v>
      </c>
      <c r="H26" s="27">
        <v>9</v>
      </c>
      <c r="I26" s="27">
        <v>9</v>
      </c>
      <c r="J26" s="27">
        <v>9</v>
      </c>
      <c r="K26" s="19"/>
    </row>
    <row r="27" spans="1:11" ht="15">
      <c r="A27" s="18" t="s">
        <v>11</v>
      </c>
      <c r="B27" s="8"/>
      <c r="C27" s="15"/>
      <c r="D27" s="39"/>
      <c r="E27" s="27"/>
      <c r="F27" s="27"/>
      <c r="G27" s="27"/>
      <c r="H27" s="27"/>
      <c r="I27" s="27"/>
      <c r="J27" s="27"/>
      <c r="K27" s="19"/>
    </row>
    <row r="28" spans="1:11" ht="15">
      <c r="A28" s="18" t="s">
        <v>13</v>
      </c>
      <c r="B28" s="7" t="s">
        <v>5</v>
      </c>
      <c r="C28" s="15"/>
      <c r="D28" s="39"/>
      <c r="E28" s="27"/>
      <c r="F28" s="27"/>
      <c r="G28" s="27"/>
      <c r="H28" s="27"/>
      <c r="I28" s="27"/>
      <c r="J28" s="27"/>
      <c r="K28" s="19"/>
    </row>
    <row r="29" spans="1:11" ht="25.5">
      <c r="A29" s="6" t="s">
        <v>14</v>
      </c>
      <c r="B29" s="7" t="s">
        <v>5</v>
      </c>
      <c r="C29" s="15"/>
      <c r="D29" s="39"/>
      <c r="E29" s="27"/>
      <c r="F29" s="27"/>
      <c r="G29" s="27"/>
      <c r="H29" s="27"/>
      <c r="I29" s="27"/>
      <c r="J29" s="27"/>
      <c r="K29" s="19"/>
    </row>
    <row r="30" spans="1:11" ht="25.5">
      <c r="A30" s="9" t="s">
        <v>15</v>
      </c>
      <c r="B30" s="7"/>
      <c r="C30" s="27"/>
      <c r="D30" s="39"/>
      <c r="E30" s="27"/>
      <c r="F30" s="27"/>
      <c r="G30" s="27"/>
      <c r="H30" s="27"/>
      <c r="I30" s="27"/>
      <c r="J30" s="27"/>
      <c r="K30" s="19"/>
    </row>
    <row r="31" spans="1:11" ht="15">
      <c r="A31" s="6" t="s">
        <v>16</v>
      </c>
      <c r="B31" s="7" t="s">
        <v>88</v>
      </c>
      <c r="C31" s="28">
        <f t="shared" ref="C31:K31" si="0">C33+C52</f>
        <v>9028235.959999999</v>
      </c>
      <c r="D31" s="40">
        <f t="shared" si="0"/>
        <v>12255640.25</v>
      </c>
      <c r="E31" s="28">
        <f>E33+E52</f>
        <v>8401320.2300000004</v>
      </c>
      <c r="F31" s="28">
        <f>F33+F52</f>
        <v>8401320.2300000004</v>
      </c>
      <c r="G31" s="28">
        <f t="shared" si="0"/>
        <v>7755806.0300000003</v>
      </c>
      <c r="H31" s="28">
        <f t="shared" ref="H31" si="1">H33+H52</f>
        <v>7755806.0300000003</v>
      </c>
      <c r="I31" s="28">
        <f t="shared" si="0"/>
        <v>8219773.5999999996</v>
      </c>
      <c r="J31" s="28">
        <f t="shared" ref="J31" si="2">J33+J52</f>
        <v>8219773.5999999996</v>
      </c>
      <c r="K31" s="24">
        <f t="shared" si="0"/>
        <v>0</v>
      </c>
    </row>
    <row r="32" spans="1:11" ht="15">
      <c r="A32" s="6" t="s">
        <v>17</v>
      </c>
      <c r="B32" s="7"/>
      <c r="C32" s="26"/>
      <c r="D32" s="25"/>
      <c r="E32" s="26"/>
      <c r="F32" s="26"/>
      <c r="G32" s="26"/>
      <c r="H32" s="26"/>
      <c r="I32" s="26"/>
      <c r="J32" s="26"/>
      <c r="K32" s="20"/>
    </row>
    <row r="33" spans="1:11" ht="15">
      <c r="A33" s="6" t="s">
        <v>89</v>
      </c>
      <c r="B33" s="7" t="s">
        <v>88</v>
      </c>
      <c r="C33" s="25">
        <f>C34+C37+C40+C41+C45+C46+C47+C48+C49+C50</f>
        <v>1953455.44</v>
      </c>
      <c r="D33" s="25">
        <f>D34+D37+D40+D41+D45+D46+D48+D49+D50+D51</f>
        <v>3049528.98</v>
      </c>
      <c r="E33" s="26">
        <f>E34+E37+E40+E41+E45+E46+E48+E49</f>
        <v>2892395</v>
      </c>
      <c r="F33" s="26">
        <f>F34+F37+F40+F41+F45+F46+F48+F49</f>
        <v>2892395</v>
      </c>
      <c r="G33" s="26">
        <f t="shared" ref="G33:I33" si="3">G34+G37+G40+G41+G45+G46+G48+G49</f>
        <v>2922524</v>
      </c>
      <c r="H33" s="26">
        <f t="shared" ref="H33" si="4">H34+H37+H40+H41+H45+H46+H48+H49</f>
        <v>2922524</v>
      </c>
      <c r="I33" s="26">
        <f t="shared" si="3"/>
        <v>3277971</v>
      </c>
      <c r="J33" s="26">
        <f t="shared" ref="J33" si="5">J34+J37+J40+J41+J45+J46+J48+J49</f>
        <v>3277971</v>
      </c>
      <c r="K33" s="20"/>
    </row>
    <row r="34" spans="1:11" ht="15">
      <c r="A34" s="6" t="s">
        <v>18</v>
      </c>
      <c r="B34" s="7" t="s">
        <v>88</v>
      </c>
      <c r="C34" s="26">
        <f t="shared" ref="C34:J34" si="6">C36</f>
        <v>106625.76</v>
      </c>
      <c r="D34" s="25">
        <f t="shared" si="6"/>
        <v>105270</v>
      </c>
      <c r="E34" s="26">
        <f t="shared" si="6"/>
        <v>129930</v>
      </c>
      <c r="F34" s="26">
        <f t="shared" si="6"/>
        <v>129930</v>
      </c>
      <c r="G34" s="26">
        <f t="shared" si="6"/>
        <v>137580</v>
      </c>
      <c r="H34" s="26">
        <f t="shared" si="6"/>
        <v>137580</v>
      </c>
      <c r="I34" s="26">
        <f t="shared" si="6"/>
        <v>145230</v>
      </c>
      <c r="J34" s="26">
        <f t="shared" si="6"/>
        <v>145230</v>
      </c>
      <c r="K34" s="20"/>
    </row>
    <row r="35" spans="1:11" ht="15">
      <c r="A35" s="6" t="s">
        <v>11</v>
      </c>
      <c r="B35" s="7"/>
      <c r="C35" s="26"/>
      <c r="D35" s="25"/>
      <c r="E35" s="26"/>
      <c r="F35" s="26"/>
      <c r="G35" s="26"/>
      <c r="H35" s="26"/>
      <c r="I35" s="26"/>
      <c r="J35" s="26"/>
      <c r="K35" s="20"/>
    </row>
    <row r="36" spans="1:11" ht="15">
      <c r="A36" s="6" t="s">
        <v>19</v>
      </c>
      <c r="B36" s="7" t="s">
        <v>88</v>
      </c>
      <c r="C36" s="26">
        <v>106625.76</v>
      </c>
      <c r="D36" s="25">
        <v>105270</v>
      </c>
      <c r="E36" s="26">
        <v>129930</v>
      </c>
      <c r="F36" s="26">
        <v>129930</v>
      </c>
      <c r="G36" s="26">
        <v>137580</v>
      </c>
      <c r="H36" s="26">
        <v>137580</v>
      </c>
      <c r="I36" s="26">
        <v>145230</v>
      </c>
      <c r="J36" s="26">
        <v>145230</v>
      </c>
      <c r="K36" s="20"/>
    </row>
    <row r="37" spans="1:11" ht="38.25">
      <c r="A37" s="21" t="s">
        <v>102</v>
      </c>
      <c r="B37" s="7" t="s">
        <v>88</v>
      </c>
      <c r="C37" s="26">
        <f t="shared" ref="C37:I37" si="7">C39</f>
        <v>920235.47</v>
      </c>
      <c r="D37" s="25">
        <f>D39</f>
        <v>991467</v>
      </c>
      <c r="E37" s="26">
        <f>E39</f>
        <v>975165</v>
      </c>
      <c r="F37" s="26">
        <f>F39</f>
        <v>975165</v>
      </c>
      <c r="G37" s="26">
        <f t="shared" si="7"/>
        <v>997644</v>
      </c>
      <c r="H37" s="26">
        <f t="shared" ref="H37" si="8">H39</f>
        <v>997644</v>
      </c>
      <c r="I37" s="26">
        <f t="shared" si="7"/>
        <v>1345441</v>
      </c>
      <c r="J37" s="26">
        <f t="shared" ref="J37" si="9">J39</f>
        <v>1345441</v>
      </c>
      <c r="K37" s="20"/>
    </row>
    <row r="38" spans="1:11" ht="15">
      <c r="A38" s="6" t="s">
        <v>11</v>
      </c>
      <c r="B38" s="7"/>
      <c r="C38" s="26"/>
      <c r="D38" s="25"/>
      <c r="E38" s="26"/>
      <c r="F38" s="26"/>
      <c r="G38" s="26"/>
      <c r="H38" s="26"/>
      <c r="I38" s="26"/>
      <c r="J38" s="26"/>
      <c r="K38" s="20"/>
    </row>
    <row r="39" spans="1:11" ht="38.25">
      <c r="A39" s="6" t="s">
        <v>103</v>
      </c>
      <c r="B39" s="7" t="s">
        <v>88</v>
      </c>
      <c r="C39" s="26">
        <v>920235.47</v>
      </c>
      <c r="D39" s="25">
        <v>991467</v>
      </c>
      <c r="E39" s="26">
        <v>975165</v>
      </c>
      <c r="F39" s="26">
        <v>975165</v>
      </c>
      <c r="G39" s="26">
        <v>997644</v>
      </c>
      <c r="H39" s="26">
        <v>997644</v>
      </c>
      <c r="I39" s="26">
        <v>1345441</v>
      </c>
      <c r="J39" s="26">
        <v>1345441</v>
      </c>
      <c r="K39" s="20"/>
    </row>
    <row r="40" spans="1:11" ht="15">
      <c r="A40" s="6" t="s">
        <v>20</v>
      </c>
      <c r="B40" s="7" t="s">
        <v>88</v>
      </c>
      <c r="C40" s="26">
        <v>13329.43</v>
      </c>
      <c r="D40" s="25">
        <v>5010</v>
      </c>
      <c r="E40" s="26">
        <v>5000</v>
      </c>
      <c r="F40" s="26">
        <v>5000</v>
      </c>
      <c r="G40" s="26">
        <v>5000</v>
      </c>
      <c r="H40" s="26">
        <v>5000</v>
      </c>
      <c r="I40" s="26">
        <v>5000</v>
      </c>
      <c r="J40" s="26">
        <v>5000</v>
      </c>
      <c r="K40" s="20"/>
    </row>
    <row r="41" spans="1:11" ht="15">
      <c r="A41" s="6" t="s">
        <v>21</v>
      </c>
      <c r="B41" s="7" t="s">
        <v>88</v>
      </c>
      <c r="C41" s="26">
        <f t="shared" ref="C41:I41" si="10">C43+C44</f>
        <v>334617.53000000003</v>
      </c>
      <c r="D41" s="25">
        <f t="shared" si="10"/>
        <v>266000</v>
      </c>
      <c r="E41" s="26">
        <f>E43+E44</f>
        <v>266000</v>
      </c>
      <c r="F41" s="26">
        <f>F43+F44</f>
        <v>266000</v>
      </c>
      <c r="G41" s="26">
        <f t="shared" si="10"/>
        <v>266000</v>
      </c>
      <c r="H41" s="26">
        <f t="shared" ref="H41" si="11">H43+H44</f>
        <v>266000</v>
      </c>
      <c r="I41" s="26">
        <f t="shared" si="10"/>
        <v>266000</v>
      </c>
      <c r="J41" s="26">
        <f t="shared" ref="J41" si="12">J43+J44</f>
        <v>266000</v>
      </c>
      <c r="K41" s="20"/>
    </row>
    <row r="42" spans="1:11" ht="15">
      <c r="A42" s="6" t="s">
        <v>11</v>
      </c>
      <c r="B42" s="7"/>
      <c r="C42" s="26"/>
      <c r="D42" s="25"/>
      <c r="E42" s="26"/>
      <c r="F42" s="26"/>
      <c r="G42" s="26"/>
      <c r="H42" s="26"/>
      <c r="I42" s="26"/>
      <c r="J42" s="26"/>
      <c r="K42" s="20"/>
    </row>
    <row r="43" spans="1:11" ht="15">
      <c r="A43" s="6" t="s">
        <v>22</v>
      </c>
      <c r="B43" s="7" t="s">
        <v>88</v>
      </c>
      <c r="C43" s="26">
        <v>39673.25</v>
      </c>
      <c r="D43" s="25">
        <v>45000</v>
      </c>
      <c r="E43" s="26">
        <v>45000</v>
      </c>
      <c r="F43" s="26">
        <v>45000</v>
      </c>
      <c r="G43" s="26">
        <v>45000</v>
      </c>
      <c r="H43" s="26">
        <v>45000</v>
      </c>
      <c r="I43" s="26">
        <v>45000</v>
      </c>
      <c r="J43" s="26">
        <v>45000</v>
      </c>
      <c r="K43" s="20"/>
    </row>
    <row r="44" spans="1:11" ht="15">
      <c r="A44" s="6" t="s">
        <v>90</v>
      </c>
      <c r="B44" s="7" t="s">
        <v>88</v>
      </c>
      <c r="C44" s="26">
        <v>294944.28000000003</v>
      </c>
      <c r="D44" s="25">
        <v>221000</v>
      </c>
      <c r="E44" s="26">
        <v>221000</v>
      </c>
      <c r="F44" s="26">
        <v>221000</v>
      </c>
      <c r="G44" s="26">
        <v>221000</v>
      </c>
      <c r="H44" s="26">
        <v>221000</v>
      </c>
      <c r="I44" s="26">
        <v>221000</v>
      </c>
      <c r="J44" s="26">
        <v>221000</v>
      </c>
      <c r="K44" s="20"/>
    </row>
    <row r="45" spans="1:11" ht="15">
      <c r="A45" s="6" t="s">
        <v>91</v>
      </c>
      <c r="B45" s="7" t="s">
        <v>88</v>
      </c>
      <c r="C45" s="26">
        <v>15000</v>
      </c>
      <c r="D45" s="25">
        <v>11300</v>
      </c>
      <c r="E45" s="26">
        <v>11300</v>
      </c>
      <c r="F45" s="26">
        <v>11300</v>
      </c>
      <c r="G45" s="26">
        <v>11300</v>
      </c>
      <c r="H45" s="26">
        <v>11300</v>
      </c>
      <c r="I45" s="26">
        <v>11300</v>
      </c>
      <c r="J45" s="26">
        <v>11300</v>
      </c>
      <c r="K45" s="20"/>
    </row>
    <row r="46" spans="1:11" ht="38.25">
      <c r="A46" s="6" t="s">
        <v>104</v>
      </c>
      <c r="B46" s="7" t="s">
        <v>88</v>
      </c>
      <c r="C46" s="26">
        <v>383764.78</v>
      </c>
      <c r="D46" s="25">
        <v>1284881.98</v>
      </c>
      <c r="E46" s="26">
        <v>1325000</v>
      </c>
      <c r="F46" s="26">
        <v>1325000</v>
      </c>
      <c r="G46" s="26">
        <v>1325000</v>
      </c>
      <c r="H46" s="26">
        <v>1325000</v>
      </c>
      <c r="I46" s="26">
        <v>1325000</v>
      </c>
      <c r="J46" s="26">
        <v>1325000</v>
      </c>
      <c r="K46" s="20"/>
    </row>
    <row r="47" spans="1:11" ht="50.25" hidden="1" customHeight="1">
      <c r="A47" s="6" t="s">
        <v>101</v>
      </c>
      <c r="B47" s="7" t="s">
        <v>88</v>
      </c>
      <c r="C47" s="26">
        <v>0</v>
      </c>
      <c r="D47" s="25"/>
      <c r="E47" s="26"/>
      <c r="F47" s="26"/>
      <c r="G47" s="26"/>
      <c r="H47" s="26"/>
      <c r="I47" s="26"/>
      <c r="J47" s="26"/>
      <c r="K47" s="20"/>
    </row>
    <row r="48" spans="1:11" ht="30.75" customHeight="1">
      <c r="A48" s="6" t="s">
        <v>119</v>
      </c>
      <c r="B48" s="7" t="s">
        <v>88</v>
      </c>
      <c r="C48" s="26">
        <v>179882.47</v>
      </c>
      <c r="D48" s="25">
        <v>179900</v>
      </c>
      <c r="E48" s="26">
        <v>180000</v>
      </c>
      <c r="F48" s="26">
        <v>180000</v>
      </c>
      <c r="G48" s="26">
        <v>180000</v>
      </c>
      <c r="H48" s="26">
        <v>180000</v>
      </c>
      <c r="I48" s="26">
        <v>180000</v>
      </c>
      <c r="J48" s="26">
        <v>180000</v>
      </c>
      <c r="K48" s="20"/>
    </row>
    <row r="49" spans="1:11" ht="30.75" customHeight="1">
      <c r="A49" s="6" t="s">
        <v>121</v>
      </c>
      <c r="B49" s="7" t="s">
        <v>88</v>
      </c>
      <c r="C49" s="26"/>
      <c r="D49" s="25"/>
      <c r="E49" s="26"/>
      <c r="F49" s="26"/>
      <c r="G49" s="26"/>
      <c r="H49" s="26"/>
      <c r="I49" s="26"/>
      <c r="J49" s="26"/>
      <c r="K49" s="20"/>
    </row>
    <row r="50" spans="1:11" ht="18" customHeight="1">
      <c r="A50" s="6" t="s">
        <v>128</v>
      </c>
      <c r="B50" s="7" t="s">
        <v>88</v>
      </c>
      <c r="C50" s="26"/>
      <c r="D50" s="25"/>
      <c r="E50" s="26"/>
      <c r="F50" s="26"/>
      <c r="G50" s="26"/>
      <c r="H50" s="26"/>
      <c r="I50" s="26"/>
      <c r="J50" s="26"/>
      <c r="K50" s="20"/>
    </row>
    <row r="51" spans="1:11" ht="18" customHeight="1">
      <c r="A51" s="6" t="s">
        <v>138</v>
      </c>
      <c r="B51" s="7" t="s">
        <v>88</v>
      </c>
      <c r="C51" s="26"/>
      <c r="D51" s="25">
        <v>205700</v>
      </c>
      <c r="E51" s="26"/>
      <c r="F51" s="26"/>
      <c r="G51" s="26"/>
      <c r="H51" s="26"/>
      <c r="I51" s="26"/>
      <c r="J51" s="26"/>
      <c r="K51" s="20"/>
    </row>
    <row r="52" spans="1:11" ht="15">
      <c r="A52" s="6" t="s">
        <v>108</v>
      </c>
      <c r="B52" s="7" t="s">
        <v>88</v>
      </c>
      <c r="C52" s="26">
        <f>C54+C57+C58+C59+C62</f>
        <v>7074780.5199999996</v>
      </c>
      <c r="D52" s="25">
        <f>D54+D58+D59+D57</f>
        <v>9206111.2699999996</v>
      </c>
      <c r="E52" s="26">
        <f>E54+E58+E59+E61</f>
        <v>5508925.2300000004</v>
      </c>
      <c r="F52" s="26">
        <f>F54+F58+F59+F61</f>
        <v>5508925.2300000004</v>
      </c>
      <c r="G52" s="26">
        <f t="shared" ref="G52:I52" si="13">G54+G58+G59+G61</f>
        <v>4833282.03</v>
      </c>
      <c r="H52" s="26">
        <f t="shared" ref="H52" si="14">H54+H58+H59+H61</f>
        <v>4833282.03</v>
      </c>
      <c r="I52" s="26">
        <f t="shared" si="13"/>
        <v>4941802.5999999996</v>
      </c>
      <c r="J52" s="26">
        <f t="shared" ref="J52" si="15">J54+J58+J59+J61</f>
        <v>4941802.5999999996</v>
      </c>
      <c r="K52" s="20"/>
    </row>
    <row r="53" spans="1:11" ht="15">
      <c r="A53" s="6" t="s">
        <v>23</v>
      </c>
      <c r="B53" s="7" t="s">
        <v>88</v>
      </c>
      <c r="C53" s="26"/>
      <c r="D53" s="25"/>
      <c r="E53" s="26"/>
      <c r="F53" s="26"/>
      <c r="G53" s="26"/>
      <c r="H53" s="26"/>
      <c r="I53" s="26"/>
      <c r="J53" s="26"/>
      <c r="K53" s="20"/>
    </row>
    <row r="54" spans="1:11" ht="25.5">
      <c r="A54" s="6" t="s">
        <v>129</v>
      </c>
      <c r="B54" s="7" t="s">
        <v>88</v>
      </c>
      <c r="C54" s="26">
        <f>C55+C56</f>
        <v>4790611.5199999996</v>
      </c>
      <c r="D54" s="25">
        <f>D55+D56</f>
        <v>5209848.59</v>
      </c>
      <c r="E54" s="26">
        <f t="shared" ref="E54:J54" si="16">E55</f>
        <v>5508925.2300000004</v>
      </c>
      <c r="F54" s="26">
        <f t="shared" si="16"/>
        <v>5508925.2300000004</v>
      </c>
      <c r="G54" s="26">
        <f t="shared" si="16"/>
        <v>4833282.03</v>
      </c>
      <c r="H54" s="26">
        <f t="shared" si="16"/>
        <v>4833282.03</v>
      </c>
      <c r="I54" s="26">
        <f t="shared" si="16"/>
        <v>4941802.5999999996</v>
      </c>
      <c r="J54" s="26">
        <f t="shared" si="16"/>
        <v>4941802.5999999996</v>
      </c>
      <c r="K54" s="20"/>
    </row>
    <row r="55" spans="1:11" ht="27" customHeight="1">
      <c r="A55" s="6" t="s">
        <v>105</v>
      </c>
      <c r="B55" s="7" t="s">
        <v>88</v>
      </c>
      <c r="C55" s="26">
        <v>4764111.5199999996</v>
      </c>
      <c r="D55" s="56">
        <v>5209848.59</v>
      </c>
      <c r="E55" s="26">
        <v>5508925.2300000004</v>
      </c>
      <c r="F55" s="26">
        <v>5508925.2300000004</v>
      </c>
      <c r="G55" s="26">
        <v>4833282.03</v>
      </c>
      <c r="H55" s="26">
        <v>4833282.03</v>
      </c>
      <c r="I55" s="26">
        <v>4941802.5999999996</v>
      </c>
      <c r="J55" s="26">
        <v>4941802.5999999996</v>
      </c>
      <c r="K55" s="20"/>
    </row>
    <row r="56" spans="1:11" ht="25.5">
      <c r="A56" s="21" t="s">
        <v>132</v>
      </c>
      <c r="B56" s="7" t="s">
        <v>88</v>
      </c>
      <c r="C56" s="26">
        <v>26500</v>
      </c>
      <c r="D56" s="25"/>
      <c r="E56" s="26"/>
      <c r="F56" s="26"/>
      <c r="G56" s="26"/>
      <c r="H56" s="26"/>
      <c r="I56" s="26"/>
      <c r="J56" s="26"/>
      <c r="K56" s="20"/>
    </row>
    <row r="57" spans="1:11" ht="38.25">
      <c r="A57" s="6" t="s">
        <v>113</v>
      </c>
      <c r="B57" s="7" t="s">
        <v>88</v>
      </c>
      <c r="C57" s="26"/>
      <c r="D57" s="25"/>
      <c r="E57" s="26"/>
      <c r="F57" s="26"/>
      <c r="G57" s="26"/>
      <c r="H57" s="26"/>
      <c r="I57" s="26"/>
      <c r="J57" s="26"/>
      <c r="K57" s="20"/>
    </row>
    <row r="58" spans="1:11" ht="25.5">
      <c r="A58" s="6" t="s">
        <v>130</v>
      </c>
      <c r="B58" s="7" t="s">
        <v>88</v>
      </c>
      <c r="C58" s="26">
        <v>197797</v>
      </c>
      <c r="D58" s="25">
        <v>224388</v>
      </c>
      <c r="E58" s="26"/>
      <c r="F58" s="26"/>
      <c r="G58" s="26"/>
      <c r="H58" s="26"/>
      <c r="I58" s="26"/>
      <c r="J58" s="26"/>
      <c r="K58" s="20"/>
    </row>
    <row r="59" spans="1:11" ht="14.25" customHeight="1">
      <c r="A59" s="21" t="s">
        <v>96</v>
      </c>
      <c r="B59" s="7" t="s">
        <v>88</v>
      </c>
      <c r="C59" s="26">
        <v>2086372</v>
      </c>
      <c r="D59" s="25">
        <v>3771874.68</v>
      </c>
      <c r="E59" s="26"/>
      <c r="F59" s="26"/>
      <c r="G59" s="26"/>
      <c r="H59" s="26"/>
      <c r="I59" s="26"/>
      <c r="J59" s="26"/>
      <c r="K59" s="19"/>
    </row>
    <row r="60" spans="1:11" ht="76.5" hidden="1">
      <c r="A60" s="21" t="s">
        <v>110</v>
      </c>
      <c r="B60" s="7" t="s">
        <v>88</v>
      </c>
      <c r="C60" s="26">
        <v>0</v>
      </c>
      <c r="D60" s="25"/>
      <c r="E60" s="26"/>
      <c r="F60" s="26"/>
      <c r="G60" s="26"/>
      <c r="H60" s="26"/>
      <c r="I60" s="26"/>
      <c r="J60" s="26"/>
      <c r="K60" s="19"/>
    </row>
    <row r="61" spans="1:11" ht="53.25" hidden="1" customHeight="1">
      <c r="A61" s="21" t="s">
        <v>109</v>
      </c>
      <c r="B61" s="7" t="s">
        <v>88</v>
      </c>
      <c r="C61" s="26">
        <v>0</v>
      </c>
      <c r="D61" s="25"/>
      <c r="E61" s="26"/>
      <c r="F61" s="26"/>
      <c r="G61" s="26"/>
      <c r="H61" s="26"/>
      <c r="I61" s="26"/>
      <c r="J61" s="26"/>
      <c r="K61" s="19"/>
    </row>
    <row r="62" spans="1:11" ht="53.25" customHeight="1">
      <c r="A62" s="21" t="s">
        <v>120</v>
      </c>
      <c r="B62" s="7" t="s">
        <v>88</v>
      </c>
      <c r="C62" s="26"/>
      <c r="D62" s="25"/>
      <c r="E62" s="26"/>
      <c r="F62" s="26"/>
      <c r="G62" s="26"/>
      <c r="H62" s="26"/>
      <c r="I62" s="26"/>
      <c r="J62" s="26"/>
      <c r="K62" s="19"/>
    </row>
    <row r="63" spans="1:11" ht="25.5">
      <c r="A63" s="21" t="s">
        <v>24</v>
      </c>
      <c r="B63" s="7" t="s">
        <v>88</v>
      </c>
      <c r="C63" s="26"/>
      <c r="D63" s="25"/>
      <c r="E63" s="26"/>
      <c r="F63" s="26"/>
      <c r="G63" s="26"/>
      <c r="H63" s="26"/>
      <c r="I63" s="26"/>
      <c r="J63" s="26"/>
      <c r="K63" s="19"/>
    </row>
    <row r="64" spans="1:11" ht="15">
      <c r="A64" s="21" t="s">
        <v>11</v>
      </c>
      <c r="B64" s="7" t="s">
        <v>88</v>
      </c>
      <c r="C64" s="26"/>
      <c r="D64" s="25"/>
      <c r="E64" s="26"/>
      <c r="F64" s="26"/>
      <c r="G64" s="26"/>
      <c r="H64" s="26"/>
      <c r="I64" s="26"/>
      <c r="J64" s="26"/>
      <c r="K64" s="19"/>
    </row>
    <row r="65" spans="1:11" ht="38.25">
      <c r="A65" s="21" t="s">
        <v>25</v>
      </c>
      <c r="B65" s="7" t="s">
        <v>88</v>
      </c>
      <c r="C65" s="26"/>
      <c r="D65" s="25"/>
      <c r="E65" s="26"/>
      <c r="F65" s="26"/>
      <c r="G65" s="26"/>
      <c r="H65" s="26"/>
      <c r="I65" s="26"/>
      <c r="J65" s="26"/>
      <c r="K65" s="19"/>
    </row>
    <row r="66" spans="1:11" s="32" customFormat="1" ht="15">
      <c r="A66" s="21" t="s">
        <v>26</v>
      </c>
      <c r="B66" s="30" t="s">
        <v>88</v>
      </c>
      <c r="C66" s="26">
        <f>C69+C72+C73+C74+C75+C76+C77+C78+C79</f>
        <v>8581454.7899999991</v>
      </c>
      <c r="D66" s="26">
        <f>D69+D72+D73+D74+D75+D76+D77+D79+D78</f>
        <v>12255640.25</v>
      </c>
      <c r="E66" s="26">
        <f>E69+E72+E73+E74+E75+E77+E78+E79</f>
        <v>8401320.2299999986</v>
      </c>
      <c r="F66" s="26">
        <f>F69+F72+F73+F74+F75+F77+F78+F79</f>
        <v>8401320.2299999986</v>
      </c>
      <c r="G66" s="26">
        <v>7755806.0300000003</v>
      </c>
      <c r="H66" s="26">
        <v>7755806.0300000003</v>
      </c>
      <c r="I66" s="26">
        <v>8219773.5999999996</v>
      </c>
      <c r="J66" s="26">
        <v>8219773.5999999996</v>
      </c>
      <c r="K66" s="31"/>
    </row>
    <row r="67" spans="1:11" ht="27" customHeight="1">
      <c r="A67" s="42" t="s">
        <v>114</v>
      </c>
      <c r="B67" s="7"/>
      <c r="C67" s="26"/>
      <c r="D67" s="25"/>
      <c r="E67" s="26"/>
      <c r="F67" s="26"/>
      <c r="G67" s="26">
        <v>200000</v>
      </c>
      <c r="H67" s="26">
        <v>200000</v>
      </c>
      <c r="I67" s="26">
        <v>415000</v>
      </c>
      <c r="J67" s="26">
        <v>415000</v>
      </c>
      <c r="K67" s="19"/>
    </row>
    <row r="68" spans="1:11" ht="27" customHeight="1">
      <c r="A68" s="42" t="s">
        <v>117</v>
      </c>
      <c r="B68" s="7"/>
      <c r="C68" s="26"/>
      <c r="D68" s="25"/>
      <c r="E68" s="26"/>
      <c r="F68" s="26"/>
      <c r="G68" s="26">
        <f>G69+G72+G73+G74+G75+G76+G77+G78+G79</f>
        <v>7555806.0299999993</v>
      </c>
      <c r="H68" s="26">
        <f>H69+H72+H73+H74+H75+H76+H77+H78+H79</f>
        <v>7555806.0299999993</v>
      </c>
      <c r="I68" s="26">
        <f>I69+I72+I73+I74+I75+I76+I77+I78+I79</f>
        <v>7804773.5999999996</v>
      </c>
      <c r="J68" s="26">
        <f>J69+J72+J73+J74+J75+J76+J77+J78+J79</f>
        <v>7804773.5999999996</v>
      </c>
      <c r="K68" s="19"/>
    </row>
    <row r="69" spans="1:11" ht="15">
      <c r="A69" s="21" t="s">
        <v>27</v>
      </c>
      <c r="B69" s="7" t="s">
        <v>88</v>
      </c>
      <c r="C69" s="26">
        <v>3076025.88</v>
      </c>
      <c r="D69" s="25">
        <v>2963397.65</v>
      </c>
      <c r="E69" s="26">
        <v>3871829.15</v>
      </c>
      <c r="F69" s="26">
        <v>3871829.15</v>
      </c>
      <c r="G69" s="26">
        <v>3717829.15</v>
      </c>
      <c r="H69" s="26">
        <v>3717829.15</v>
      </c>
      <c r="I69" s="26">
        <v>3717829.15</v>
      </c>
      <c r="J69" s="26">
        <v>3717829.15</v>
      </c>
      <c r="K69" s="17"/>
    </row>
    <row r="70" spans="1:11" ht="15">
      <c r="A70" s="21" t="s">
        <v>11</v>
      </c>
      <c r="B70" s="7" t="s">
        <v>88</v>
      </c>
      <c r="C70" s="26"/>
      <c r="D70" s="25"/>
      <c r="E70" s="26"/>
      <c r="F70" s="26"/>
      <c r="G70" s="26"/>
      <c r="H70" s="26"/>
      <c r="I70" s="26"/>
      <c r="J70" s="26"/>
      <c r="K70" s="19"/>
    </row>
    <row r="71" spans="1:11" ht="28.5" customHeight="1">
      <c r="A71" s="21" t="s">
        <v>92</v>
      </c>
      <c r="B71" s="7" t="s">
        <v>88</v>
      </c>
      <c r="C71" s="26">
        <v>2516315.25</v>
      </c>
      <c r="D71" s="25">
        <v>2588011.9300000002</v>
      </c>
      <c r="E71" s="26">
        <v>3244743.14</v>
      </c>
      <c r="F71" s="26">
        <v>3244743.14</v>
      </c>
      <c r="G71" s="26">
        <v>3090743.14</v>
      </c>
      <c r="H71" s="26">
        <v>3090743.14</v>
      </c>
      <c r="I71" s="26">
        <v>3090743.14</v>
      </c>
      <c r="J71" s="26">
        <v>3090743.14</v>
      </c>
      <c r="K71" s="17"/>
    </row>
    <row r="72" spans="1:11" ht="15">
      <c r="A72" s="21" t="s">
        <v>85</v>
      </c>
      <c r="B72" s="7" t="s">
        <v>88</v>
      </c>
      <c r="C72" s="26">
        <v>197797</v>
      </c>
      <c r="D72" s="25">
        <v>224388</v>
      </c>
      <c r="E72" s="26"/>
      <c r="F72" s="26"/>
      <c r="G72" s="26"/>
      <c r="H72" s="26"/>
      <c r="I72" s="26"/>
      <c r="J72" s="26"/>
      <c r="K72" s="17"/>
    </row>
    <row r="73" spans="1:11" ht="25.5">
      <c r="A73" s="21" t="s">
        <v>93</v>
      </c>
      <c r="B73" s="7" t="s">
        <v>88</v>
      </c>
      <c r="C73" s="26">
        <v>78107.399999999994</v>
      </c>
      <c r="D73" s="25">
        <v>116285.98</v>
      </c>
      <c r="E73" s="26">
        <v>41000</v>
      </c>
      <c r="F73" s="26">
        <v>41000</v>
      </c>
      <c r="G73" s="26">
        <v>32500</v>
      </c>
      <c r="H73" s="26">
        <v>32500</v>
      </c>
      <c r="I73" s="26">
        <v>32500</v>
      </c>
      <c r="J73" s="26">
        <v>32500</v>
      </c>
      <c r="K73" s="17"/>
    </row>
    <row r="74" spans="1:11" ht="15">
      <c r="A74" s="21" t="s">
        <v>28</v>
      </c>
      <c r="B74" s="7" t="s">
        <v>88</v>
      </c>
      <c r="C74" s="26">
        <v>2874677.3</v>
      </c>
      <c r="D74" s="25">
        <v>3437266.7</v>
      </c>
      <c r="E74" s="26">
        <v>2063970.91</v>
      </c>
      <c r="F74" s="26">
        <v>2063970.91</v>
      </c>
      <c r="G74" s="26">
        <v>2659564.48</v>
      </c>
      <c r="H74" s="26">
        <v>2659564.48</v>
      </c>
      <c r="I74" s="26">
        <v>2840097.22</v>
      </c>
      <c r="J74" s="26">
        <v>2840097.22</v>
      </c>
      <c r="K74" s="19"/>
    </row>
    <row r="75" spans="1:11" ht="15">
      <c r="A75" s="21" t="s">
        <v>29</v>
      </c>
      <c r="B75" s="7" t="s">
        <v>88</v>
      </c>
      <c r="C75" s="26">
        <v>610221.88</v>
      </c>
      <c r="D75" s="25">
        <v>896167.28</v>
      </c>
      <c r="E75" s="26">
        <v>240089.68</v>
      </c>
      <c r="F75" s="26">
        <v>240089.68</v>
      </c>
      <c r="G75" s="26">
        <v>236089.68</v>
      </c>
      <c r="H75" s="26">
        <v>236089.68</v>
      </c>
      <c r="I75" s="26">
        <v>236089.68</v>
      </c>
      <c r="J75" s="26">
        <v>236089.68</v>
      </c>
      <c r="K75" s="17"/>
    </row>
    <row r="76" spans="1:11" ht="15">
      <c r="A76" s="21" t="s">
        <v>106</v>
      </c>
      <c r="B76" s="7" t="s">
        <v>88</v>
      </c>
      <c r="C76" s="26">
        <v>3250</v>
      </c>
      <c r="D76" s="25">
        <v>7500</v>
      </c>
      <c r="E76" s="26"/>
      <c r="F76" s="26"/>
      <c r="G76" s="26"/>
      <c r="H76" s="26"/>
      <c r="I76" s="26"/>
      <c r="J76" s="26"/>
      <c r="K76" s="17"/>
    </row>
    <row r="77" spans="1:11" ht="15">
      <c r="A77" s="21" t="s">
        <v>94</v>
      </c>
      <c r="B77" s="7" t="s">
        <v>88</v>
      </c>
      <c r="C77" s="26">
        <v>1341289.3999999999</v>
      </c>
      <c r="D77" s="25">
        <v>1394450</v>
      </c>
      <c r="E77" s="26">
        <v>1341000</v>
      </c>
      <c r="F77" s="26">
        <v>1341000</v>
      </c>
      <c r="G77" s="26">
        <v>36000</v>
      </c>
      <c r="H77" s="26">
        <v>36000</v>
      </c>
      <c r="I77" s="26">
        <v>36000</v>
      </c>
      <c r="J77" s="26">
        <v>36000</v>
      </c>
      <c r="K77" s="17"/>
    </row>
    <row r="78" spans="1:11" ht="15">
      <c r="A78" s="21" t="s">
        <v>115</v>
      </c>
      <c r="B78" s="7" t="s">
        <v>88</v>
      </c>
      <c r="C78" s="26">
        <v>248130.9</v>
      </c>
      <c r="D78" s="25">
        <v>259946.64</v>
      </c>
      <c r="E78" s="26">
        <v>272423.88</v>
      </c>
      <c r="F78" s="26">
        <v>272423.88</v>
      </c>
      <c r="G78" s="26">
        <v>272423.88</v>
      </c>
      <c r="H78" s="26">
        <v>272423.88</v>
      </c>
      <c r="I78" s="26">
        <v>272423.88</v>
      </c>
      <c r="J78" s="26">
        <v>272423.88</v>
      </c>
      <c r="K78" s="17"/>
    </row>
    <row r="79" spans="1:11" ht="15">
      <c r="A79" s="6" t="s">
        <v>95</v>
      </c>
      <c r="B79" s="7" t="s">
        <v>88</v>
      </c>
      <c r="C79" s="26">
        <v>151955.03</v>
      </c>
      <c r="D79" s="25">
        <v>2956238</v>
      </c>
      <c r="E79" s="26">
        <v>571006.61</v>
      </c>
      <c r="F79" s="26">
        <v>571006.61</v>
      </c>
      <c r="G79" s="26">
        <v>601398.84</v>
      </c>
      <c r="H79" s="26">
        <v>601398.84</v>
      </c>
      <c r="I79" s="26">
        <v>669833.67000000004</v>
      </c>
      <c r="J79" s="26">
        <v>669833.67000000004</v>
      </c>
      <c r="K79" s="17"/>
    </row>
    <row r="80" spans="1:11" ht="15">
      <c r="A80" s="6" t="s">
        <v>30</v>
      </c>
      <c r="B80" s="7" t="s">
        <v>88</v>
      </c>
      <c r="C80" s="26">
        <f>C31-C66</f>
        <v>446781.16999999993</v>
      </c>
      <c r="D80" s="25"/>
      <c r="E80" s="26"/>
      <c r="F80" s="26"/>
      <c r="G80" s="26"/>
      <c r="H80" s="26"/>
      <c r="I80" s="26"/>
      <c r="J80" s="26"/>
      <c r="K80" s="19"/>
    </row>
    <row r="81" spans="1:11" ht="38.25">
      <c r="A81" s="9" t="s">
        <v>31</v>
      </c>
      <c r="B81" s="7"/>
      <c r="C81" s="26"/>
      <c r="D81" s="25"/>
      <c r="E81" s="26"/>
      <c r="F81" s="26"/>
      <c r="G81" s="26"/>
      <c r="H81" s="26"/>
      <c r="I81" s="26"/>
      <c r="J81" s="26"/>
      <c r="K81" s="19"/>
    </row>
    <row r="82" spans="1:11" ht="17.25" customHeight="1">
      <c r="A82" s="6" t="s">
        <v>32</v>
      </c>
      <c r="B82" s="7"/>
      <c r="C82" s="26"/>
      <c r="D82" s="25"/>
      <c r="E82" s="26"/>
      <c r="F82" s="26"/>
      <c r="G82" s="26"/>
      <c r="H82" s="26"/>
      <c r="I82" s="26"/>
      <c r="J82" s="26"/>
      <c r="K82" s="19"/>
    </row>
    <row r="83" spans="1:11" ht="51">
      <c r="A83" s="6" t="s">
        <v>101</v>
      </c>
      <c r="B83" s="7" t="s">
        <v>88</v>
      </c>
      <c r="C83" s="26"/>
      <c r="D83" s="26"/>
      <c r="E83" s="26"/>
      <c r="F83" s="26"/>
      <c r="G83" s="26"/>
      <c r="H83" s="26"/>
      <c r="I83" s="26"/>
      <c r="J83" s="26"/>
      <c r="K83" s="19"/>
    </row>
    <row r="84" spans="1:11" ht="15">
      <c r="A84" s="6" t="s">
        <v>11</v>
      </c>
      <c r="B84" s="7"/>
      <c r="C84" s="26"/>
      <c r="D84" s="25"/>
      <c r="E84" s="26"/>
      <c r="F84" s="26"/>
      <c r="G84" s="26"/>
      <c r="H84" s="26"/>
      <c r="I84" s="26"/>
      <c r="J84" s="26"/>
      <c r="K84" s="19"/>
    </row>
    <row r="85" spans="1:11" ht="66.75" customHeight="1">
      <c r="A85" s="6" t="s">
        <v>107</v>
      </c>
      <c r="B85" s="7" t="s">
        <v>88</v>
      </c>
      <c r="C85" s="26"/>
      <c r="D85" s="25"/>
      <c r="E85" s="26"/>
      <c r="F85" s="26"/>
      <c r="G85" s="26"/>
      <c r="H85" s="26"/>
      <c r="I85" s="26"/>
      <c r="J85" s="26"/>
      <c r="K85" s="19"/>
    </row>
    <row r="86" spans="1:11" ht="40.5" customHeight="1">
      <c r="A86" s="6" t="s">
        <v>104</v>
      </c>
      <c r="B86" s="7" t="s">
        <v>88</v>
      </c>
      <c r="C86" s="26">
        <f t="shared" ref="C86:J86" si="17">C46</f>
        <v>383764.78</v>
      </c>
      <c r="D86" s="25">
        <f t="shared" si="17"/>
        <v>1284881.98</v>
      </c>
      <c r="E86" s="26">
        <f>E46</f>
        <v>1325000</v>
      </c>
      <c r="F86" s="26">
        <f>F46</f>
        <v>1325000</v>
      </c>
      <c r="G86" s="26">
        <f t="shared" si="17"/>
        <v>1325000</v>
      </c>
      <c r="H86" s="26">
        <f t="shared" si="17"/>
        <v>1325000</v>
      </c>
      <c r="I86" s="26">
        <f t="shared" si="17"/>
        <v>1325000</v>
      </c>
      <c r="J86" s="26">
        <f t="shared" si="17"/>
        <v>1325000</v>
      </c>
      <c r="K86" s="19"/>
    </row>
    <row r="87" spans="1:11" ht="25.5">
      <c r="A87" s="9" t="s">
        <v>33</v>
      </c>
      <c r="B87" s="7"/>
      <c r="C87" s="26"/>
      <c r="D87" s="25"/>
      <c r="E87" s="26"/>
      <c r="F87" s="26"/>
      <c r="G87" s="26"/>
      <c r="H87" s="26"/>
      <c r="I87" s="26"/>
      <c r="J87" s="26"/>
      <c r="K87" s="19"/>
    </row>
    <row r="88" spans="1:11" ht="54.75" customHeight="1">
      <c r="A88" s="21" t="s">
        <v>34</v>
      </c>
      <c r="B88" s="7" t="s">
        <v>88</v>
      </c>
      <c r="C88" s="26"/>
      <c r="D88" s="25"/>
      <c r="E88" s="26"/>
      <c r="F88" s="26"/>
      <c r="G88" s="26"/>
      <c r="H88" s="26"/>
      <c r="I88" s="26"/>
      <c r="J88" s="26"/>
      <c r="K88" s="19"/>
    </row>
    <row r="89" spans="1:11" ht="25.5">
      <c r="A89" s="9" t="s">
        <v>35</v>
      </c>
      <c r="B89" s="7"/>
      <c r="C89" s="26"/>
      <c r="D89" s="25"/>
      <c r="E89" s="26"/>
      <c r="F89" s="26"/>
      <c r="G89" s="26"/>
      <c r="H89" s="26"/>
      <c r="I89" s="26"/>
      <c r="J89" s="26"/>
      <c r="K89" s="19"/>
    </row>
    <row r="90" spans="1:11" ht="66.75" customHeight="1">
      <c r="A90" s="6" t="s">
        <v>36</v>
      </c>
      <c r="B90" s="7" t="s">
        <v>88</v>
      </c>
      <c r="C90" s="26"/>
      <c r="D90" s="25"/>
      <c r="E90" s="26"/>
      <c r="F90" s="26"/>
      <c r="G90" s="26"/>
      <c r="H90" s="26"/>
      <c r="I90" s="26"/>
      <c r="J90" s="26"/>
      <c r="K90" s="19"/>
    </row>
    <row r="91" spans="1:11" ht="25.5">
      <c r="A91" s="9" t="s">
        <v>37</v>
      </c>
      <c r="B91" s="7"/>
      <c r="C91" s="26"/>
      <c r="D91" s="25"/>
      <c r="E91" s="26"/>
      <c r="F91" s="26"/>
      <c r="G91" s="26"/>
      <c r="H91" s="26"/>
      <c r="I91" s="26"/>
      <c r="J91" s="26"/>
      <c r="K91" s="19"/>
    </row>
    <row r="92" spans="1:11" ht="25.5">
      <c r="A92" s="6" t="s">
        <v>111</v>
      </c>
      <c r="B92" s="7" t="s">
        <v>88</v>
      </c>
      <c r="C92" s="26">
        <v>16542986.35</v>
      </c>
      <c r="D92" s="25">
        <v>16020178.689999999</v>
      </c>
      <c r="E92" s="26">
        <v>16632863.699999999</v>
      </c>
      <c r="F92" s="26">
        <f>F94+F95+F96+F101+F102</f>
        <v>3864363.3991164407</v>
      </c>
      <c r="G92" s="26">
        <f>G94+G95+G96+G101+G102</f>
        <v>4012077.6104251933</v>
      </c>
      <c r="H92" s="26">
        <f>H94+H95+H96+H101+H102</f>
        <v>4012077.6104251933</v>
      </c>
      <c r="I92" s="26">
        <f>I94+I95+I96+I101+I102</f>
        <v>4009302.5</v>
      </c>
      <c r="J92" s="26">
        <f>J94+J95+J96+J101+J102</f>
        <v>4009302.5</v>
      </c>
      <c r="K92" s="19"/>
    </row>
    <row r="93" spans="1:11" ht="15">
      <c r="A93" s="6" t="s">
        <v>11</v>
      </c>
      <c r="B93" s="7"/>
      <c r="C93" s="26"/>
      <c r="D93" s="25"/>
      <c r="E93" s="26"/>
      <c r="F93" s="26"/>
      <c r="G93" s="26"/>
      <c r="H93" s="26"/>
      <c r="I93" s="26"/>
      <c r="J93" s="26"/>
      <c r="K93" s="19"/>
    </row>
    <row r="94" spans="1:11" ht="15">
      <c r="A94" s="6" t="s">
        <v>38</v>
      </c>
      <c r="B94" s="7" t="s">
        <v>88</v>
      </c>
      <c r="C94" s="26">
        <v>10167.57</v>
      </c>
      <c r="D94" s="25">
        <f>C94*6.3%+C94</f>
        <v>10808.126909999999</v>
      </c>
      <c r="E94" s="26">
        <f>D94*6.3%+D94</f>
        <v>11489.038905329999</v>
      </c>
      <c r="F94" s="26">
        <f>E94</f>
        <v>11489.038905329999</v>
      </c>
      <c r="G94" s="26">
        <f>F94*5.8%+F94</f>
        <v>12155.403161839138</v>
      </c>
      <c r="H94" s="26">
        <f>G94</f>
        <v>12155.403161839138</v>
      </c>
      <c r="I94" s="26">
        <v>10526.8</v>
      </c>
      <c r="J94" s="26">
        <f>I94</f>
        <v>10526.8</v>
      </c>
      <c r="K94" s="19"/>
    </row>
    <row r="95" spans="1:11" ht="15">
      <c r="A95" s="6" t="s">
        <v>39</v>
      </c>
      <c r="B95" s="7" t="s">
        <v>88</v>
      </c>
      <c r="C95" s="26">
        <v>13693.19</v>
      </c>
      <c r="D95" s="25">
        <f>C95*6.3%+C95</f>
        <v>14555.86097</v>
      </c>
      <c r="E95" s="26">
        <f>D95*6.3%+D95</f>
        <v>15472.880211109999</v>
      </c>
      <c r="F95" s="26">
        <f>E95</f>
        <v>15472.880211109999</v>
      </c>
      <c r="G95" s="26">
        <f>E95*5.8%+E95</f>
        <v>16370.30726335438</v>
      </c>
      <c r="H95" s="26">
        <f>G95</f>
        <v>16370.30726335438</v>
      </c>
      <c r="I95" s="26">
        <v>15223.8</v>
      </c>
      <c r="J95" s="26">
        <f>I95</f>
        <v>15223.8</v>
      </c>
      <c r="K95" s="19"/>
    </row>
    <row r="96" spans="1:11" ht="25.5">
      <c r="A96" s="6" t="s">
        <v>40</v>
      </c>
      <c r="B96" s="7" t="s">
        <v>88</v>
      </c>
      <c r="C96" s="26"/>
      <c r="D96" s="25"/>
      <c r="E96" s="26"/>
      <c r="F96" s="26"/>
      <c r="G96" s="26"/>
      <c r="H96" s="26"/>
      <c r="I96" s="26"/>
      <c r="J96" s="26"/>
      <c r="K96" s="19"/>
    </row>
    <row r="97" spans="1:11" ht="30" customHeight="1">
      <c r="A97" s="6" t="s">
        <v>41</v>
      </c>
      <c r="B97" s="7" t="s">
        <v>88</v>
      </c>
      <c r="C97" s="26"/>
      <c r="D97" s="25"/>
      <c r="E97" s="26"/>
      <c r="F97" s="26"/>
      <c r="G97" s="26"/>
      <c r="H97" s="26"/>
      <c r="I97" s="26"/>
      <c r="J97" s="26"/>
      <c r="K97" s="19"/>
    </row>
    <row r="98" spans="1:11" ht="30.75" customHeight="1">
      <c r="A98" s="6" t="s">
        <v>42</v>
      </c>
      <c r="B98" s="7" t="s">
        <v>88</v>
      </c>
      <c r="C98" s="26">
        <v>16542986.35</v>
      </c>
      <c r="D98" s="25">
        <v>16020178.689999999</v>
      </c>
      <c r="E98" s="26">
        <v>16632863.699999999</v>
      </c>
      <c r="F98" s="26">
        <f>F100+F101+F102+F107+F108</f>
        <v>16020178.690000001</v>
      </c>
      <c r="G98" s="26">
        <f>G100+G101+G102+G107+G108</f>
        <v>16632863.700000001</v>
      </c>
      <c r="H98" s="26">
        <f>H100+H101+H102+H107+H108</f>
        <v>16632863.700000001</v>
      </c>
      <c r="I98" s="26">
        <f>I100+I101+I102+I107+I108</f>
        <v>16632863.700000001</v>
      </c>
      <c r="J98" s="26">
        <f>J100+J101+J102+J107+J108</f>
        <v>16632863.700000001</v>
      </c>
      <c r="K98" s="19"/>
    </row>
    <row r="99" spans="1:11" ht="20.25" customHeight="1">
      <c r="A99" s="6" t="s">
        <v>11</v>
      </c>
      <c r="B99" s="7"/>
      <c r="C99" s="26"/>
      <c r="D99" s="25"/>
      <c r="E99" s="26"/>
      <c r="F99" s="26"/>
      <c r="G99" s="26"/>
      <c r="H99" s="26"/>
      <c r="I99" s="26"/>
      <c r="J99" s="26"/>
      <c r="K99" s="19"/>
    </row>
    <row r="100" spans="1:11" ht="25.5" customHeight="1">
      <c r="A100" s="6" t="s">
        <v>43</v>
      </c>
      <c r="B100" s="7" t="s">
        <v>88</v>
      </c>
      <c r="C100" s="26">
        <v>8427077.6099999994</v>
      </c>
      <c r="D100" s="25">
        <f>E100</f>
        <v>8215235.4299999997</v>
      </c>
      <c r="E100" s="26">
        <v>8215235.4299999997</v>
      </c>
      <c r="F100" s="26">
        <f>E100</f>
        <v>8215235.4299999997</v>
      </c>
      <c r="G100" s="26">
        <v>8485978.0999999996</v>
      </c>
      <c r="H100" s="26">
        <f>G100</f>
        <v>8485978.0999999996</v>
      </c>
      <c r="I100" s="26">
        <v>8485978.0999999996</v>
      </c>
      <c r="J100" s="26">
        <f>I100</f>
        <v>8485978.0999999996</v>
      </c>
      <c r="K100" s="19"/>
    </row>
    <row r="101" spans="1:11" ht="27" customHeight="1">
      <c r="A101" s="6" t="s">
        <v>44</v>
      </c>
      <c r="B101" s="7" t="s">
        <v>88</v>
      </c>
      <c r="C101" s="26">
        <v>2413825.25</v>
      </c>
      <c r="D101" s="25">
        <v>2413825.25</v>
      </c>
      <c r="E101" s="26">
        <v>2428883.2400000002</v>
      </c>
      <c r="F101" s="26">
        <f t="shared" ref="F101:F112" si="18">E101</f>
        <v>2428883.2400000002</v>
      </c>
      <c r="G101" s="26">
        <v>2574320.4</v>
      </c>
      <c r="H101" s="26">
        <f t="shared" ref="H101:H112" si="19">G101</f>
        <v>2574320.4</v>
      </c>
      <c r="I101" s="26">
        <v>2574320.4</v>
      </c>
      <c r="J101" s="26">
        <f t="shared" ref="J101:J112" si="20">I101</f>
        <v>2574320.4</v>
      </c>
      <c r="K101" s="19"/>
    </row>
    <row r="102" spans="1:11" ht="18.75" customHeight="1">
      <c r="A102" s="6" t="s">
        <v>45</v>
      </c>
      <c r="B102" s="7" t="s">
        <v>88</v>
      </c>
      <c r="C102" s="26">
        <v>1317825.25</v>
      </c>
      <c r="D102" s="25">
        <v>1337541.1299999999</v>
      </c>
      <c r="E102" s="26">
        <v>1408518.24</v>
      </c>
      <c r="F102" s="26">
        <f t="shared" si="18"/>
        <v>1408518.24</v>
      </c>
      <c r="G102" s="26">
        <v>1409231.5</v>
      </c>
      <c r="H102" s="26">
        <f t="shared" si="19"/>
        <v>1409231.5</v>
      </c>
      <c r="I102" s="26">
        <v>1409231.5</v>
      </c>
      <c r="J102" s="26">
        <f t="shared" si="20"/>
        <v>1409231.5</v>
      </c>
      <c r="K102" s="19"/>
    </row>
    <row r="103" spans="1:11" ht="21.75" customHeight="1">
      <c r="A103" s="6" t="s">
        <v>11</v>
      </c>
      <c r="B103" s="7"/>
      <c r="C103" s="26"/>
      <c r="D103" s="25"/>
      <c r="E103" s="26"/>
      <c r="F103" s="26"/>
      <c r="G103" s="26"/>
      <c r="H103" s="26"/>
      <c r="I103" s="26"/>
      <c r="J103" s="26"/>
      <c r="K103" s="19"/>
    </row>
    <row r="104" spans="1:11" ht="15">
      <c r="A104" s="6" t="s">
        <v>46</v>
      </c>
      <c r="B104" s="7" t="s">
        <v>88</v>
      </c>
      <c r="C104" s="26">
        <v>1078224</v>
      </c>
      <c r="D104" s="25">
        <v>1078224</v>
      </c>
      <c r="E104" s="26">
        <v>1134135.6000000001</v>
      </c>
      <c r="F104" s="26">
        <f t="shared" si="18"/>
        <v>1134135.6000000001</v>
      </c>
      <c r="G104" s="26">
        <v>1134135.6000000001</v>
      </c>
      <c r="H104" s="26">
        <f t="shared" si="19"/>
        <v>1134135.6000000001</v>
      </c>
      <c r="I104" s="26">
        <v>1134135.6000000001</v>
      </c>
      <c r="J104" s="26">
        <f t="shared" si="20"/>
        <v>1134135.6000000001</v>
      </c>
      <c r="K104" s="19"/>
    </row>
    <row r="105" spans="1:11" ht="15">
      <c r="A105" s="6" t="s">
        <v>47</v>
      </c>
      <c r="B105" s="7" t="s">
        <v>88</v>
      </c>
      <c r="C105" s="26"/>
      <c r="D105" s="25"/>
      <c r="E105" s="26"/>
      <c r="F105" s="26"/>
      <c r="G105" s="26"/>
      <c r="H105" s="26"/>
      <c r="I105" s="26"/>
      <c r="J105" s="26"/>
      <c r="K105" s="19"/>
    </row>
    <row r="106" spans="1:11" ht="20.25" customHeight="1">
      <c r="A106" s="6" t="s">
        <v>48</v>
      </c>
      <c r="B106" s="7" t="s">
        <v>88</v>
      </c>
      <c r="C106" s="26">
        <v>160430</v>
      </c>
      <c r="D106" s="25">
        <f>C106</f>
        <v>160430</v>
      </c>
      <c r="E106" s="26">
        <v>179540.23</v>
      </c>
      <c r="F106" s="26">
        <f t="shared" si="18"/>
        <v>179540.23</v>
      </c>
      <c r="G106" s="26">
        <v>180625</v>
      </c>
      <c r="H106" s="26">
        <f t="shared" si="19"/>
        <v>180625</v>
      </c>
      <c r="I106" s="26">
        <v>180625</v>
      </c>
      <c r="J106" s="26">
        <f t="shared" si="20"/>
        <v>180625</v>
      </c>
      <c r="K106" s="19"/>
    </row>
    <row r="107" spans="1:11" ht="33.75" customHeight="1">
      <c r="A107" s="6" t="s">
        <v>49</v>
      </c>
      <c r="B107" s="7" t="s">
        <v>88</v>
      </c>
      <c r="C107" s="26">
        <v>3134004.15</v>
      </c>
      <c r="D107" s="25">
        <v>3134004.15</v>
      </c>
      <c r="E107" s="26">
        <v>3320786.98</v>
      </c>
      <c r="F107" s="26">
        <f t="shared" si="18"/>
        <v>3320786.98</v>
      </c>
      <c r="G107" s="26">
        <v>3516578.9</v>
      </c>
      <c r="H107" s="26">
        <f t="shared" si="19"/>
        <v>3516578.9</v>
      </c>
      <c r="I107" s="26">
        <v>3516578.9</v>
      </c>
      <c r="J107" s="26">
        <f t="shared" si="20"/>
        <v>3516578.9</v>
      </c>
      <c r="K107" s="19"/>
    </row>
    <row r="108" spans="1:11" ht="20.25" customHeight="1">
      <c r="A108" s="6" t="s">
        <v>50</v>
      </c>
      <c r="B108" s="7" t="s">
        <v>88</v>
      </c>
      <c r="C108" s="26">
        <v>605143</v>
      </c>
      <c r="D108" s="25">
        <f>C108</f>
        <v>605143</v>
      </c>
      <c r="E108" s="26">
        <v>646754.80000000005</v>
      </c>
      <c r="F108" s="26">
        <f t="shared" si="18"/>
        <v>646754.80000000005</v>
      </c>
      <c r="G108" s="26">
        <v>646754.80000000005</v>
      </c>
      <c r="H108" s="26">
        <f t="shared" si="19"/>
        <v>646754.80000000005</v>
      </c>
      <c r="I108" s="26">
        <v>646754.80000000005</v>
      </c>
      <c r="J108" s="26">
        <f t="shared" si="20"/>
        <v>646754.80000000005</v>
      </c>
      <c r="K108" s="19"/>
    </row>
    <row r="109" spans="1:11" ht="39.75" customHeight="1">
      <c r="A109" s="6" t="s">
        <v>125</v>
      </c>
      <c r="B109" s="7" t="s">
        <v>88</v>
      </c>
      <c r="C109" s="26"/>
      <c r="D109" s="25"/>
      <c r="E109" s="26">
        <v>7000</v>
      </c>
      <c r="F109" s="26">
        <v>7000</v>
      </c>
      <c r="G109" s="26">
        <v>7000</v>
      </c>
      <c r="H109" s="26">
        <v>7000</v>
      </c>
      <c r="I109" s="26">
        <v>7000</v>
      </c>
      <c r="J109" s="26">
        <v>7000</v>
      </c>
      <c r="K109" s="19"/>
    </row>
    <row r="110" spans="1:11" ht="30.75" customHeight="1">
      <c r="A110" s="6" t="s">
        <v>126</v>
      </c>
      <c r="B110" s="7" t="s">
        <v>88</v>
      </c>
      <c r="C110" s="26"/>
      <c r="D110" s="25"/>
      <c r="E110" s="26">
        <v>7000</v>
      </c>
      <c r="F110" s="26">
        <v>7000</v>
      </c>
      <c r="G110" s="26">
        <v>7000</v>
      </c>
      <c r="H110" s="26">
        <v>7000</v>
      </c>
      <c r="I110" s="26">
        <v>7000</v>
      </c>
      <c r="J110" s="26">
        <v>7000</v>
      </c>
      <c r="K110" s="19"/>
    </row>
    <row r="111" spans="1:11" ht="30.75" customHeight="1">
      <c r="A111" s="6" t="s">
        <v>123</v>
      </c>
      <c r="B111" s="7" t="s">
        <v>88</v>
      </c>
      <c r="C111" s="26">
        <v>4500</v>
      </c>
      <c r="D111" s="25">
        <f>C111</f>
        <v>4500</v>
      </c>
      <c r="E111" s="26">
        <f>D111</f>
        <v>4500</v>
      </c>
      <c r="F111" s="26">
        <f t="shared" si="18"/>
        <v>4500</v>
      </c>
      <c r="G111" s="26">
        <f>F111</f>
        <v>4500</v>
      </c>
      <c r="H111" s="26">
        <f t="shared" si="19"/>
        <v>4500</v>
      </c>
      <c r="I111" s="26">
        <f>H111</f>
        <v>4500</v>
      </c>
      <c r="J111" s="26">
        <f t="shared" si="20"/>
        <v>4500</v>
      </c>
      <c r="K111" s="19"/>
    </row>
    <row r="112" spans="1:11" ht="64.5" customHeight="1">
      <c r="A112" s="6" t="s">
        <v>124</v>
      </c>
      <c r="B112" s="7" t="s">
        <v>51</v>
      </c>
      <c r="C112" s="26">
        <v>78</v>
      </c>
      <c r="D112" s="25">
        <v>78</v>
      </c>
      <c r="E112" s="26">
        <v>78</v>
      </c>
      <c r="F112" s="26">
        <f t="shared" si="18"/>
        <v>78</v>
      </c>
      <c r="G112" s="26">
        <v>68</v>
      </c>
      <c r="H112" s="26">
        <f t="shared" si="19"/>
        <v>68</v>
      </c>
      <c r="I112" s="26">
        <v>63</v>
      </c>
      <c r="J112" s="26">
        <f t="shared" si="20"/>
        <v>63</v>
      </c>
      <c r="K112" s="19"/>
    </row>
    <row r="113" spans="1:11" ht="15">
      <c r="A113" s="9" t="s">
        <v>52</v>
      </c>
      <c r="B113" s="10"/>
      <c r="C113" s="29"/>
      <c r="D113" s="41"/>
      <c r="E113" s="29"/>
      <c r="F113" s="29"/>
      <c r="G113" s="29"/>
      <c r="H113" s="29"/>
      <c r="I113" s="29"/>
      <c r="J113" s="26"/>
      <c r="K113" s="22"/>
    </row>
    <row r="114" spans="1:11" ht="51">
      <c r="A114" s="6" t="s">
        <v>53</v>
      </c>
      <c r="B114" s="7" t="s">
        <v>88</v>
      </c>
      <c r="C114" s="26"/>
      <c r="D114" s="25"/>
      <c r="E114" s="26"/>
      <c r="F114" s="26"/>
      <c r="G114" s="26"/>
      <c r="H114" s="26"/>
      <c r="I114" s="26"/>
      <c r="J114" s="26"/>
      <c r="K114" s="19"/>
    </row>
    <row r="115" spans="1:11" ht="15">
      <c r="A115" s="6" t="s">
        <v>54</v>
      </c>
      <c r="B115" s="7" t="s">
        <v>88</v>
      </c>
      <c r="C115" s="26"/>
      <c r="D115" s="25"/>
      <c r="E115" s="26"/>
      <c r="F115" s="26"/>
      <c r="G115" s="26"/>
      <c r="H115" s="26"/>
      <c r="I115" s="26"/>
      <c r="J115" s="26"/>
      <c r="K115" s="19"/>
    </row>
    <row r="116" spans="1:11" ht="15">
      <c r="A116" s="6" t="s">
        <v>55</v>
      </c>
      <c r="B116" s="7" t="s">
        <v>88</v>
      </c>
      <c r="C116" s="26"/>
      <c r="D116" s="25"/>
      <c r="E116" s="26"/>
      <c r="F116" s="26"/>
      <c r="G116" s="26"/>
      <c r="H116" s="26"/>
      <c r="I116" s="26"/>
      <c r="J116" s="26"/>
      <c r="K116" s="19"/>
    </row>
    <row r="117" spans="1:11" ht="51">
      <c r="A117" s="6" t="s">
        <v>56</v>
      </c>
      <c r="B117" s="7" t="s">
        <v>88</v>
      </c>
      <c r="C117" s="26"/>
      <c r="D117" s="25"/>
      <c r="E117" s="26"/>
      <c r="F117" s="26"/>
      <c r="G117" s="26"/>
      <c r="H117" s="26"/>
      <c r="I117" s="26"/>
      <c r="J117" s="26"/>
      <c r="K117" s="19"/>
    </row>
    <row r="118" spans="1:11" ht="15">
      <c r="A118" s="9" t="s">
        <v>57</v>
      </c>
      <c r="B118" s="11"/>
      <c r="C118" s="26"/>
      <c r="D118" s="25"/>
      <c r="E118" s="26"/>
      <c r="F118" s="26"/>
      <c r="G118" s="26"/>
      <c r="H118" s="26"/>
      <c r="I118" s="26"/>
      <c r="J118" s="26"/>
      <c r="K118" s="19"/>
    </row>
    <row r="119" spans="1:11" ht="25.5">
      <c r="A119" s="6" t="s">
        <v>58</v>
      </c>
      <c r="B119" s="11" t="s">
        <v>116</v>
      </c>
      <c r="C119" s="26">
        <v>1345</v>
      </c>
      <c r="D119" s="25">
        <v>1345</v>
      </c>
      <c r="E119" s="25">
        <v>1345</v>
      </c>
      <c r="F119" s="25">
        <v>1345</v>
      </c>
      <c r="G119" s="25">
        <v>1345</v>
      </c>
      <c r="H119" s="25">
        <v>1345</v>
      </c>
      <c r="I119" s="25">
        <v>1345</v>
      </c>
      <c r="J119" s="25">
        <v>1345</v>
      </c>
      <c r="K119" s="19"/>
    </row>
    <row r="120" spans="1:11" ht="27" customHeight="1">
      <c r="A120" s="6" t="s">
        <v>59</v>
      </c>
      <c r="B120" s="11" t="s">
        <v>116</v>
      </c>
      <c r="C120" s="26">
        <v>640</v>
      </c>
      <c r="D120" s="25">
        <v>1209</v>
      </c>
      <c r="E120" s="26">
        <v>1109</v>
      </c>
      <c r="F120" s="26">
        <f t="shared" ref="F120:F126" si="21">E120</f>
        <v>1109</v>
      </c>
      <c r="G120" s="26">
        <v>1109</v>
      </c>
      <c r="H120" s="26">
        <v>1109</v>
      </c>
      <c r="I120" s="26">
        <v>1109</v>
      </c>
      <c r="J120" s="26">
        <f t="shared" ref="J120:J126" si="22">I120</f>
        <v>1109</v>
      </c>
      <c r="K120" s="19"/>
    </row>
    <row r="121" spans="1:11" ht="15">
      <c r="A121" s="6" t="s">
        <v>11</v>
      </c>
      <c r="B121" s="11"/>
      <c r="C121" s="26"/>
      <c r="D121" s="25"/>
      <c r="E121" s="26"/>
      <c r="F121" s="26"/>
      <c r="G121" s="26"/>
      <c r="H121" s="26"/>
      <c r="I121" s="26"/>
      <c r="J121" s="26"/>
      <c r="K121" s="19"/>
    </row>
    <row r="122" spans="1:11" ht="15">
      <c r="A122" s="6" t="s">
        <v>60</v>
      </c>
      <c r="B122" s="11" t="s">
        <v>116</v>
      </c>
      <c r="C122" s="26">
        <v>865</v>
      </c>
      <c r="D122" s="25">
        <v>865</v>
      </c>
      <c r="E122" s="26">
        <v>765</v>
      </c>
      <c r="F122" s="26">
        <f t="shared" si="21"/>
        <v>765</v>
      </c>
      <c r="G122" s="26">
        <v>765</v>
      </c>
      <c r="H122" s="26">
        <v>765</v>
      </c>
      <c r="I122" s="26">
        <v>765</v>
      </c>
      <c r="J122" s="26">
        <f t="shared" si="22"/>
        <v>765</v>
      </c>
      <c r="K122" s="19"/>
    </row>
    <row r="123" spans="1:11" ht="38.25">
      <c r="A123" s="6" t="s">
        <v>118</v>
      </c>
      <c r="B123" s="11" t="s">
        <v>116</v>
      </c>
      <c r="C123" s="25">
        <v>40</v>
      </c>
      <c r="D123" s="25">
        <v>40</v>
      </c>
      <c r="E123" s="26">
        <v>50</v>
      </c>
      <c r="F123" s="26">
        <v>50</v>
      </c>
      <c r="G123" s="26">
        <v>50</v>
      </c>
      <c r="H123" s="26">
        <f>G123</f>
        <v>50</v>
      </c>
      <c r="I123" s="26">
        <v>50</v>
      </c>
      <c r="J123" s="26">
        <f t="shared" si="22"/>
        <v>50</v>
      </c>
      <c r="K123" s="19"/>
    </row>
    <row r="124" spans="1:11" ht="38.25">
      <c r="A124" s="6" t="s">
        <v>61</v>
      </c>
      <c r="B124" s="11" t="s">
        <v>116</v>
      </c>
      <c r="C124" s="54">
        <v>109</v>
      </c>
      <c r="D124" s="55">
        <f>C124</f>
        <v>109</v>
      </c>
      <c r="E124" s="54">
        <f>D124</f>
        <v>109</v>
      </c>
      <c r="F124" s="54">
        <f t="shared" si="21"/>
        <v>109</v>
      </c>
      <c r="G124" s="54">
        <f>F124</f>
        <v>109</v>
      </c>
      <c r="H124" s="54">
        <f>G124</f>
        <v>109</v>
      </c>
      <c r="I124" s="54">
        <f>H124</f>
        <v>109</v>
      </c>
      <c r="J124" s="54">
        <f t="shared" si="22"/>
        <v>109</v>
      </c>
      <c r="K124" s="19"/>
    </row>
    <row r="125" spans="1:11" ht="51">
      <c r="A125" s="6" t="s">
        <v>62</v>
      </c>
      <c r="B125" s="11" t="s">
        <v>51</v>
      </c>
      <c r="C125" s="26">
        <f>C124/C122*100</f>
        <v>12.601156069364162</v>
      </c>
      <c r="D125" s="25">
        <v>12.6</v>
      </c>
      <c r="E125" s="26">
        <f>E124/E122*100</f>
        <v>14.248366013071895</v>
      </c>
      <c r="F125" s="26">
        <f t="shared" si="21"/>
        <v>14.248366013071895</v>
      </c>
      <c r="G125" s="26">
        <f>E125</f>
        <v>14.248366013071895</v>
      </c>
      <c r="H125" s="26">
        <f>G125</f>
        <v>14.248366013071895</v>
      </c>
      <c r="I125" s="26">
        <f>G125</f>
        <v>14.248366013071895</v>
      </c>
      <c r="J125" s="26">
        <f t="shared" si="22"/>
        <v>14.248366013071895</v>
      </c>
      <c r="K125" s="23"/>
    </row>
    <row r="126" spans="1:11" ht="38.25">
      <c r="A126" s="6" t="s">
        <v>63</v>
      </c>
      <c r="B126" s="11" t="s">
        <v>116</v>
      </c>
      <c r="C126" s="54">
        <v>5</v>
      </c>
      <c r="D126" s="55">
        <v>5</v>
      </c>
      <c r="E126" s="54">
        <v>5</v>
      </c>
      <c r="F126" s="54">
        <f t="shared" si="21"/>
        <v>5</v>
      </c>
      <c r="G126" s="54">
        <v>5</v>
      </c>
      <c r="H126" s="54">
        <f>G126</f>
        <v>5</v>
      </c>
      <c r="I126" s="54">
        <v>5</v>
      </c>
      <c r="J126" s="54">
        <f t="shared" si="22"/>
        <v>5</v>
      </c>
      <c r="K126" s="19"/>
    </row>
    <row r="127" spans="1:11" ht="15">
      <c r="A127" s="9" t="s">
        <v>64</v>
      </c>
      <c r="B127" s="11"/>
      <c r="C127" s="26"/>
      <c r="D127" s="25"/>
      <c r="E127" s="26"/>
      <c r="F127" s="26"/>
      <c r="G127" s="26"/>
      <c r="H127" s="26"/>
      <c r="I127" s="26"/>
      <c r="J127" s="26"/>
      <c r="K127" s="19"/>
    </row>
    <row r="128" spans="1:11" ht="38.25">
      <c r="A128" s="6" t="s">
        <v>65</v>
      </c>
      <c r="B128" s="11" t="s">
        <v>66</v>
      </c>
      <c r="C128" s="26"/>
      <c r="D128" s="25"/>
      <c r="E128" s="26"/>
      <c r="F128" s="26"/>
      <c r="G128" s="26"/>
      <c r="H128" s="26"/>
      <c r="I128" s="26"/>
      <c r="J128" s="26"/>
      <c r="K128" s="19"/>
    </row>
    <row r="129" spans="1:11" ht="15">
      <c r="A129" s="6" t="s">
        <v>11</v>
      </c>
      <c r="B129" s="11"/>
      <c r="C129" s="26"/>
      <c r="D129" s="25"/>
      <c r="E129" s="26"/>
      <c r="F129" s="26"/>
      <c r="G129" s="26"/>
      <c r="H129" s="26"/>
      <c r="I129" s="26"/>
      <c r="J129" s="26"/>
      <c r="K129" s="19"/>
    </row>
    <row r="130" spans="1:11" ht="33.75">
      <c r="A130" s="6" t="s">
        <v>67</v>
      </c>
      <c r="B130" s="11" t="s">
        <v>66</v>
      </c>
      <c r="C130" s="26"/>
      <c r="D130" s="25"/>
      <c r="E130" s="26"/>
      <c r="F130" s="26"/>
      <c r="G130" s="26"/>
      <c r="H130" s="26"/>
      <c r="I130" s="26"/>
      <c r="J130" s="26"/>
      <c r="K130" s="19"/>
    </row>
    <row r="131" spans="1:11" ht="38.25">
      <c r="A131" s="6" t="s">
        <v>68</v>
      </c>
      <c r="B131" s="11" t="s">
        <v>66</v>
      </c>
      <c r="C131" s="26"/>
      <c r="D131" s="25"/>
      <c r="E131" s="26"/>
      <c r="F131" s="26"/>
      <c r="G131" s="26"/>
      <c r="H131" s="26"/>
      <c r="I131" s="26"/>
      <c r="J131" s="26"/>
      <c r="K131" s="19"/>
    </row>
    <row r="132" spans="1:11" ht="25.5">
      <c r="A132" s="6" t="s">
        <v>69</v>
      </c>
      <c r="B132" s="7" t="s">
        <v>70</v>
      </c>
      <c r="C132" s="26"/>
      <c r="D132" s="25"/>
      <c r="E132" s="26"/>
      <c r="F132" s="26"/>
      <c r="G132" s="26"/>
      <c r="H132" s="26"/>
      <c r="I132" s="26"/>
      <c r="J132" s="26"/>
      <c r="K132" s="19"/>
    </row>
    <row r="133" spans="1:11" ht="15">
      <c r="A133" s="6" t="s">
        <v>11</v>
      </c>
      <c r="B133" s="7"/>
      <c r="C133" s="26"/>
      <c r="D133" s="25"/>
      <c r="E133" s="26"/>
      <c r="F133" s="26"/>
      <c r="G133" s="26"/>
      <c r="H133" s="26"/>
      <c r="I133" s="26"/>
      <c r="J133" s="26"/>
      <c r="K133" s="19"/>
    </row>
    <row r="134" spans="1:11" ht="24.75" customHeight="1">
      <c r="A134" s="6" t="s">
        <v>71</v>
      </c>
      <c r="B134" s="7" t="s">
        <v>70</v>
      </c>
      <c r="C134" s="26"/>
      <c r="D134" s="25"/>
      <c r="E134" s="26"/>
      <c r="F134" s="26"/>
      <c r="G134" s="26"/>
      <c r="H134" s="26"/>
      <c r="I134" s="26"/>
      <c r="J134" s="26"/>
      <c r="K134" s="19"/>
    </row>
    <row r="135" spans="1:11" ht="25.5" hidden="1">
      <c r="A135" s="9" t="s">
        <v>72</v>
      </c>
      <c r="B135" s="8"/>
      <c r="C135" s="26"/>
      <c r="D135" s="25"/>
      <c r="E135" s="26"/>
      <c r="F135" s="26"/>
      <c r="G135" s="26"/>
      <c r="H135" s="26"/>
      <c r="I135" s="26"/>
      <c r="J135" s="26"/>
      <c r="K135" s="19"/>
    </row>
    <row r="136" spans="1:11" ht="25.5" hidden="1">
      <c r="A136" s="6" t="s">
        <v>73</v>
      </c>
      <c r="B136" s="7" t="s">
        <v>88</v>
      </c>
      <c r="C136" s="26">
        <f>C138+C139+C146+C148</f>
        <v>1724277.98</v>
      </c>
      <c r="D136" s="25">
        <f>D138+D139+D146+D148</f>
        <v>1758369.9100000001</v>
      </c>
      <c r="E136" s="26">
        <f>E138+E139+E146+E148</f>
        <v>1492279.8199999998</v>
      </c>
      <c r="F136" s="26">
        <f>F138+F139+F146+F148</f>
        <v>1492279.8199999998</v>
      </c>
      <c r="G136" s="26">
        <f>G138+G139+G146+G148</f>
        <v>1392259.74</v>
      </c>
      <c r="H136" s="26">
        <f>G136</f>
        <v>1392259.74</v>
      </c>
      <c r="I136" s="26">
        <f>I138+I139+I146+I148</f>
        <v>1378850.66</v>
      </c>
      <c r="J136" s="26">
        <f>I136</f>
        <v>1378850.66</v>
      </c>
      <c r="K136" s="19"/>
    </row>
    <row r="137" spans="1:11" ht="15" hidden="1">
      <c r="A137" s="6" t="s">
        <v>11</v>
      </c>
      <c r="B137" s="7"/>
      <c r="C137" s="26"/>
      <c r="D137" s="25"/>
      <c r="E137" s="26"/>
      <c r="F137" s="26"/>
      <c r="G137" s="26"/>
      <c r="H137" s="26"/>
      <c r="I137" s="26"/>
      <c r="J137" s="26"/>
      <c r="K137" s="19"/>
    </row>
    <row r="138" spans="1:11" ht="15" hidden="1">
      <c r="A138" s="6" t="s">
        <v>74</v>
      </c>
      <c r="B138" s="7" t="s">
        <v>88</v>
      </c>
      <c r="C138" s="26">
        <v>34775.480000000003</v>
      </c>
      <c r="D138" s="25">
        <v>40303.51</v>
      </c>
      <c r="E138" s="26">
        <v>45331.47</v>
      </c>
      <c r="F138" s="26">
        <f>E138</f>
        <v>45331.47</v>
      </c>
      <c r="G138" s="26">
        <v>48861.47</v>
      </c>
      <c r="H138" s="26">
        <f>G138</f>
        <v>48861.47</v>
      </c>
      <c r="I138" s="26">
        <v>50101.47</v>
      </c>
      <c r="J138" s="26">
        <f>I138</f>
        <v>50101.47</v>
      </c>
      <c r="K138" s="19"/>
    </row>
    <row r="139" spans="1:11" ht="15" hidden="1">
      <c r="A139" s="6" t="s">
        <v>75</v>
      </c>
      <c r="B139" s="7" t="s">
        <v>88</v>
      </c>
      <c r="C139" s="26">
        <f>C142+C143</f>
        <v>782328.65</v>
      </c>
      <c r="D139" s="25">
        <f>D142+D143+D145</f>
        <v>863658.10000000009</v>
      </c>
      <c r="E139" s="26">
        <f>E142+E143+E145</f>
        <v>662257.74</v>
      </c>
      <c r="F139" s="26">
        <f>E139</f>
        <v>662257.74</v>
      </c>
      <c r="G139" s="26">
        <f>G142+G143+G145</f>
        <v>611110.40000000002</v>
      </c>
      <c r="H139" s="26">
        <f>G139</f>
        <v>611110.40000000002</v>
      </c>
      <c r="I139" s="26">
        <f>I142+I143+I145</f>
        <v>597789.46</v>
      </c>
      <c r="J139" s="26">
        <f>I139</f>
        <v>597789.46</v>
      </c>
      <c r="K139" s="19"/>
    </row>
    <row r="140" spans="1:11" ht="15" hidden="1">
      <c r="A140" s="6" t="s">
        <v>76</v>
      </c>
      <c r="B140" s="7"/>
      <c r="C140" s="26"/>
      <c r="D140" s="25"/>
      <c r="E140" s="26"/>
      <c r="F140" s="26"/>
      <c r="G140" s="26"/>
      <c r="H140" s="26"/>
      <c r="I140" s="26"/>
      <c r="J140" s="26"/>
      <c r="K140" s="19"/>
    </row>
    <row r="141" spans="1:11" ht="15" hidden="1">
      <c r="A141" s="6" t="s">
        <v>77</v>
      </c>
      <c r="B141" s="7" t="s">
        <v>88</v>
      </c>
      <c r="C141" s="26"/>
      <c r="D141" s="25"/>
      <c r="E141" s="26"/>
      <c r="F141" s="26"/>
      <c r="G141" s="26"/>
      <c r="H141" s="26"/>
      <c r="I141" s="26"/>
      <c r="J141" s="26"/>
      <c r="K141" s="19"/>
    </row>
    <row r="142" spans="1:11" ht="15" hidden="1">
      <c r="A142" s="6" t="s">
        <v>78</v>
      </c>
      <c r="B142" s="7" t="s">
        <v>88</v>
      </c>
      <c r="C142" s="26">
        <v>165022.1</v>
      </c>
      <c r="D142" s="25">
        <v>169763.92</v>
      </c>
      <c r="E142" s="26">
        <v>130962.38</v>
      </c>
      <c r="F142" s="26">
        <f>E142</f>
        <v>130962.38</v>
      </c>
      <c r="G142" s="26">
        <v>95201.38</v>
      </c>
      <c r="H142" s="26">
        <f>G142</f>
        <v>95201.38</v>
      </c>
      <c r="I142" s="26">
        <v>81880.44</v>
      </c>
      <c r="J142" s="26">
        <f>I142</f>
        <v>81880.44</v>
      </c>
      <c r="K142" s="19"/>
    </row>
    <row r="143" spans="1:11" ht="15" hidden="1">
      <c r="A143" s="6" t="s">
        <v>79</v>
      </c>
      <c r="B143" s="7" t="s">
        <v>88</v>
      </c>
      <c r="C143" s="26">
        <v>617306.55000000005</v>
      </c>
      <c r="D143" s="25">
        <v>622394.18000000005</v>
      </c>
      <c r="E143" s="26">
        <v>458295.36</v>
      </c>
      <c r="F143" s="26">
        <f>E143</f>
        <v>458295.36</v>
      </c>
      <c r="G143" s="26">
        <v>515909.02</v>
      </c>
      <c r="H143" s="26">
        <f>G143</f>
        <v>515909.02</v>
      </c>
      <c r="I143" s="26">
        <v>515909.02</v>
      </c>
      <c r="J143" s="26">
        <f>I143</f>
        <v>515909.02</v>
      </c>
      <c r="K143" s="19"/>
    </row>
    <row r="144" spans="1:11" ht="15" hidden="1">
      <c r="A144" s="6" t="s">
        <v>80</v>
      </c>
      <c r="B144" s="7" t="s">
        <v>88</v>
      </c>
      <c r="C144" s="26"/>
      <c r="D144" s="25"/>
      <c r="E144" s="26"/>
      <c r="F144" s="26"/>
      <c r="G144" s="26"/>
      <c r="H144" s="26"/>
      <c r="I144" s="26"/>
      <c r="J144" s="26"/>
      <c r="K144" s="19"/>
    </row>
    <row r="145" spans="1:11" ht="25.5" hidden="1">
      <c r="A145" s="6" t="s">
        <v>81</v>
      </c>
      <c r="B145" s="7" t="s">
        <v>88</v>
      </c>
      <c r="C145" s="26"/>
      <c r="D145" s="25">
        <v>71500</v>
      </c>
      <c r="E145" s="26">
        <v>73000</v>
      </c>
      <c r="F145" s="26">
        <f>E145</f>
        <v>73000</v>
      </c>
      <c r="G145" s="26">
        <v>0</v>
      </c>
      <c r="H145" s="26">
        <v>0</v>
      </c>
      <c r="I145" s="26">
        <v>0</v>
      </c>
      <c r="J145" s="26">
        <f>I145</f>
        <v>0</v>
      </c>
      <c r="K145" s="19"/>
    </row>
    <row r="146" spans="1:11" ht="15" hidden="1">
      <c r="A146" s="6" t="s">
        <v>82</v>
      </c>
      <c r="B146" s="7" t="s">
        <v>88</v>
      </c>
      <c r="C146" s="26">
        <v>243753.72</v>
      </c>
      <c r="D146" s="25">
        <v>213483.44</v>
      </c>
      <c r="E146" s="26">
        <v>212357</v>
      </c>
      <c r="F146" s="26">
        <f>E146</f>
        <v>212357</v>
      </c>
      <c r="G146" s="26">
        <v>223667</v>
      </c>
      <c r="H146" s="26">
        <f>G146</f>
        <v>223667</v>
      </c>
      <c r="I146" s="26">
        <v>235147</v>
      </c>
      <c r="J146" s="26">
        <f>I146</f>
        <v>235147</v>
      </c>
      <c r="K146" s="19"/>
    </row>
    <row r="147" spans="1:11" ht="15" hidden="1">
      <c r="A147" s="6" t="s">
        <v>83</v>
      </c>
      <c r="B147" s="7" t="s">
        <v>88</v>
      </c>
      <c r="C147" s="26"/>
      <c r="D147" s="25"/>
      <c r="E147" s="26"/>
      <c r="F147" s="26"/>
      <c r="G147" s="26"/>
      <c r="H147" s="26"/>
      <c r="I147" s="26"/>
      <c r="J147" s="26"/>
      <c r="K147" s="19"/>
    </row>
    <row r="148" spans="1:11" ht="15" hidden="1">
      <c r="A148" s="6" t="s">
        <v>84</v>
      </c>
      <c r="B148" s="7" t="s">
        <v>88</v>
      </c>
      <c r="C148" s="26">
        <v>663420.13</v>
      </c>
      <c r="D148" s="25">
        <v>640924.86</v>
      </c>
      <c r="E148" s="26">
        <v>572333.61</v>
      </c>
      <c r="F148" s="26">
        <f>E148</f>
        <v>572333.61</v>
      </c>
      <c r="G148" s="26">
        <v>508620.87</v>
      </c>
      <c r="H148" s="26">
        <f>G148</f>
        <v>508620.87</v>
      </c>
      <c r="I148" s="26">
        <v>495812.73</v>
      </c>
      <c r="J148" s="26">
        <f>I148</f>
        <v>495812.73</v>
      </c>
      <c r="K148" s="19"/>
    </row>
    <row r="149" spans="1:11">
      <c r="G149" s="53"/>
      <c r="H149" s="53"/>
      <c r="I149" s="53"/>
    </row>
    <row r="150" spans="1:11">
      <c r="G150" s="53"/>
      <c r="H150" s="53"/>
      <c r="I150" s="53"/>
    </row>
    <row r="151" spans="1:11">
      <c r="G151" s="53"/>
      <c r="H151" s="53"/>
      <c r="I151" s="53"/>
    </row>
    <row r="152" spans="1:11">
      <c r="G152" s="53"/>
      <c r="H152" s="53"/>
      <c r="I152" s="53"/>
    </row>
    <row r="153" spans="1:11">
      <c r="G153" s="53"/>
      <c r="H153" s="53"/>
      <c r="I153" s="53"/>
    </row>
    <row r="154" spans="1:11">
      <c r="G154" s="53"/>
      <c r="H154" s="53"/>
      <c r="I154" s="53"/>
    </row>
    <row r="155" spans="1:11">
      <c r="G155" s="53"/>
      <c r="H155" s="53"/>
      <c r="I155" s="53"/>
    </row>
    <row r="156" spans="1:11">
      <c r="I156" s="53"/>
    </row>
    <row r="157" spans="1:11">
      <c r="I157" s="53"/>
    </row>
    <row r="158" spans="1:11">
      <c r="I158" s="53"/>
    </row>
  </sheetData>
  <mergeCells count="9">
    <mergeCell ref="G2:J2"/>
    <mergeCell ref="A10:J11"/>
    <mergeCell ref="I13:J13"/>
    <mergeCell ref="E13:F13"/>
    <mergeCell ref="G13:H13"/>
    <mergeCell ref="F3:J3"/>
    <mergeCell ref="F4:J4"/>
    <mergeCell ref="A6:J6"/>
    <mergeCell ref="A7:J8"/>
  </mergeCells>
  <phoneticPr fontId="0" type="noConversion"/>
  <pageMargins left="0.15748031496062992" right="0.15748031496062992" top="0.47244094488188981" bottom="0.51181102362204722" header="0.51181102362204722" footer="0.51181102362204722"/>
  <pageSetup paperSize="9" scale="98" orientation="landscape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Новокарасук</vt:lpstr>
      <vt:lpstr>Новокарасук!Заголовки_для_печати</vt:lpstr>
      <vt:lpstr>Новокарасук!Область_печати</vt:lpstr>
    </vt:vector>
  </TitlesOfParts>
  <Company>OEM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User</cp:lastModifiedBy>
  <cp:lastPrinted>2021-04-28T03:58:50Z</cp:lastPrinted>
  <dcterms:created xsi:type="dcterms:W3CDTF">2007-08-21T03:46:06Z</dcterms:created>
  <dcterms:modified xsi:type="dcterms:W3CDTF">2023-11-02T03:49:57Z</dcterms:modified>
</cp:coreProperties>
</file>