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75" windowWidth="19440" windowHeight="11760"/>
  </bookViews>
  <sheets>
    <sheet name="2023-2025" sheetId="1" r:id="rId1"/>
  </sheets>
  <definedNames>
    <definedName name="_xlnm.Print_Titles" localSheetId="0">'2023-2025'!$11:$12</definedName>
  </definedNames>
  <calcPr calcId="124519"/>
</workbook>
</file>

<file path=xl/calcChain.xml><?xml version="1.0" encoding="utf-8"?>
<calcChain xmlns="http://schemas.openxmlformats.org/spreadsheetml/2006/main">
  <c r="J108" i="1"/>
  <c r="I108"/>
  <c r="G108"/>
  <c r="F108"/>
  <c r="E108"/>
  <c r="E35" l="1"/>
  <c r="F35"/>
  <c r="G35"/>
  <c r="H35"/>
  <c r="I35"/>
  <c r="J35"/>
  <c r="D46"/>
  <c r="C82"/>
  <c r="C80"/>
  <c r="C59"/>
  <c r="C52"/>
  <c r="C48"/>
  <c r="C39"/>
  <c r="C35"/>
  <c r="C32"/>
  <c r="E82"/>
  <c r="F82"/>
  <c r="G82"/>
  <c r="H82"/>
  <c r="D80"/>
  <c r="D82" s="1"/>
  <c r="E80"/>
  <c r="F80"/>
  <c r="G80"/>
  <c r="H80"/>
  <c r="I80"/>
  <c r="I82" s="1"/>
  <c r="J80"/>
  <c r="J82" s="1"/>
  <c r="E48"/>
  <c r="F48"/>
  <c r="F46" s="1"/>
  <c r="G48"/>
  <c r="H48"/>
  <c r="H46" s="1"/>
  <c r="I48"/>
  <c r="J48"/>
  <c r="J46" s="1"/>
  <c r="D52"/>
  <c r="D48"/>
  <c r="H61"/>
  <c r="I61"/>
  <c r="J61"/>
  <c r="G61"/>
  <c r="D59"/>
  <c r="D39"/>
  <c r="D35"/>
  <c r="D32"/>
  <c r="H108"/>
  <c r="D108"/>
  <c r="J39"/>
  <c r="J32"/>
  <c r="H39"/>
  <c r="H32"/>
  <c r="F39"/>
  <c r="F32"/>
  <c r="F59"/>
  <c r="E59"/>
  <c r="C46" l="1"/>
  <c r="C31"/>
  <c r="D31"/>
  <c r="D29" s="1"/>
  <c r="D74" s="1"/>
  <c r="F31"/>
  <c r="F29" s="1"/>
  <c r="J31"/>
  <c r="J29" s="1"/>
  <c r="H31"/>
  <c r="H29" s="1"/>
  <c r="J59"/>
  <c r="I59"/>
  <c r="H59"/>
  <c r="G59"/>
  <c r="C29" l="1"/>
  <c r="C74" s="1"/>
  <c r="I46"/>
  <c r="G46"/>
  <c r="E46"/>
  <c r="I39"/>
  <c r="G39"/>
  <c r="E39"/>
  <c r="I32"/>
  <c r="G32"/>
  <c r="E32"/>
  <c r="E31" l="1"/>
  <c r="E29" s="1"/>
  <c r="G31"/>
  <c r="G29" s="1"/>
  <c r="I31"/>
  <c r="I29" s="1"/>
</calcChain>
</file>

<file path=xl/sharedStrings.xml><?xml version="1.0" encoding="utf-8"?>
<sst xmlns="http://schemas.openxmlformats.org/spreadsheetml/2006/main" count="232" uniqueCount="127">
  <si>
    <t>ПРОГНОЗ</t>
  </si>
  <si>
    <t>Показатели</t>
  </si>
  <si>
    <t>Единица измерения</t>
  </si>
  <si>
    <t>1 вар</t>
  </si>
  <si>
    <t>2 вар</t>
  </si>
  <si>
    <t>I. Институциональная структура муниципальных образований</t>
  </si>
  <si>
    <t>единиц</t>
  </si>
  <si>
    <t xml:space="preserve">в том числе по типам: </t>
  </si>
  <si>
    <t>муниципальные районы</t>
  </si>
  <si>
    <t>городские округа</t>
  </si>
  <si>
    <t>городские поселения</t>
  </si>
  <si>
    <t>сельские поселения</t>
  </si>
  <si>
    <t>внутригородская территория города федерального значения</t>
  </si>
  <si>
    <t xml:space="preserve">2. Количество муниципальных образований, имеющих утвержденные границы территорий </t>
  </si>
  <si>
    <t>3. Количество организаций, зарегистрированных на территории муниципальных образований, всего</t>
  </si>
  <si>
    <t>в том числе:</t>
  </si>
  <si>
    <t>количество организаций муниципальной формы собственности, всего</t>
  </si>
  <si>
    <t>социальной сферы</t>
  </si>
  <si>
    <t>3.1.Количество муниципальных унитарных предприятий</t>
  </si>
  <si>
    <t>II. Из бюджета муниципальных образований (местный бюджет)</t>
  </si>
  <si>
    <t>1. Доходы, всего</t>
  </si>
  <si>
    <t xml:space="preserve"> рублей</t>
  </si>
  <si>
    <t xml:space="preserve">    в том числе:</t>
  </si>
  <si>
    <t>Налоговые и неналоговые доходы</t>
  </si>
  <si>
    <t>Налоги на прибыль, доходы</t>
  </si>
  <si>
    <t xml:space="preserve">   налог на доходы физических лиц</t>
  </si>
  <si>
    <t xml:space="preserve">   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</si>
  <si>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</si>
  <si>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Налоги на имущество</t>
  </si>
  <si>
    <t xml:space="preserve">   налог на имущество физических лиц</t>
  </si>
  <si>
    <t xml:space="preserve">   земельный налог </t>
  </si>
  <si>
    <t>Государственная пошлина</t>
  </si>
  <si>
    <t xml:space="preserve"> в том числе:</t>
  </si>
  <si>
    <t xml:space="preserve">   дотации на выравнивание бюджетной обеспеченности</t>
  </si>
  <si>
    <t>Иные межбюджетные трансферты</t>
  </si>
  <si>
    <t>2. Расходы, всего</t>
  </si>
  <si>
    <t>Общегосударственные вопросы</t>
  </si>
  <si>
    <t xml:space="preserve">   функционирование местных администраций</t>
  </si>
  <si>
    <t>Национальная оборона</t>
  </si>
  <si>
    <t>Национальная экономика</t>
  </si>
  <si>
    <t>Жилищно-коммунальное хозяйство</t>
  </si>
  <si>
    <t xml:space="preserve">Культура, кинематография </t>
  </si>
  <si>
    <t>Физическая культура и спорт</t>
  </si>
  <si>
    <t>Социальная политика</t>
  </si>
  <si>
    <t>3. Дефицит (-), профицит (+) бюджета</t>
  </si>
  <si>
    <t>III. Эффективность использования муниципальной собственности</t>
  </si>
  <si>
    <t>Доходы, полученные от:</t>
  </si>
  <si>
    <t xml:space="preserve">продажи имущества, находящегося в муниципальной собственности </t>
  </si>
  <si>
    <t xml:space="preserve">   продажа земельных участков</t>
  </si>
  <si>
    <t xml:space="preserve">   арендная плата за земли</t>
  </si>
  <si>
    <t xml:space="preserve">IV. Производственная деятельность </t>
  </si>
  <si>
    <t>Объем отгруженных товаров собственного производства, выполненных работ и услуг собственными силами по организациям муниципальной формы собственности</t>
  </si>
  <si>
    <t>V. Инвестиционная деятельность</t>
  </si>
  <si>
    <t xml:space="preserve">YI. Денежные доходы и расходы населения </t>
  </si>
  <si>
    <t>1.Доходы населения муниципальных образований, всего</t>
  </si>
  <si>
    <t>рублей</t>
  </si>
  <si>
    <t xml:space="preserve">   оплата труда</t>
  </si>
  <si>
    <t xml:space="preserve">   пенсии и пособия</t>
  </si>
  <si>
    <t xml:space="preserve">   ссуды на индивидуальное жилищное строительство и другие цели </t>
  </si>
  <si>
    <t>в том числе: ипотечное жилищное кредитование</t>
  </si>
  <si>
    <t>2. Расходы населения муниципальных образований, всего</t>
  </si>
  <si>
    <t>2.1. Покупка продовольственных товаров</t>
  </si>
  <si>
    <t>2.2. Покупка непродовольственных товаров</t>
  </si>
  <si>
    <t>2.3. Платные услуги, всего</t>
  </si>
  <si>
    <t xml:space="preserve">   оплата жилья и коммунальных услуг</t>
  </si>
  <si>
    <t xml:space="preserve">   оплата бытовых услуг</t>
  </si>
  <si>
    <t xml:space="preserve">   расходы на транспорт</t>
  </si>
  <si>
    <t>2.4. Обязательные платежи и добровольные взносы</t>
  </si>
  <si>
    <t>2.5. Покупка жилых помещений</t>
  </si>
  <si>
    <t>руб/чел</t>
  </si>
  <si>
    <t>%</t>
  </si>
  <si>
    <t xml:space="preserve">YII. Потребительский рынок </t>
  </si>
  <si>
    <t xml:space="preserve">1.1. Продовольственные товары </t>
  </si>
  <si>
    <t xml:space="preserve">1.2. Непродовольственные товары </t>
  </si>
  <si>
    <t>2.Объем платных услуг населению организаций муниципальной формы собственности в ценах соответствующего периода</t>
  </si>
  <si>
    <t xml:space="preserve">YIII. Рынок труда </t>
  </si>
  <si>
    <t>1. Численность постоянного населения муниципальных образований</t>
  </si>
  <si>
    <t>человек</t>
  </si>
  <si>
    <t>2. Численность экономически активного населения</t>
  </si>
  <si>
    <t xml:space="preserve">   занятые</t>
  </si>
  <si>
    <t xml:space="preserve">6. Среднегодовая численность работников органов местного самоуправления </t>
  </si>
  <si>
    <t xml:space="preserve">IX. Жилищный фонд </t>
  </si>
  <si>
    <t>1. Ввод в эксплуатацию жилых домов за счет всех источников финансирования</t>
  </si>
  <si>
    <t>кв.м общей площади</t>
  </si>
  <si>
    <t xml:space="preserve">   индивидуальные жилые дома, построенные населением за свой счет и (или) с помощью кредитов</t>
  </si>
  <si>
    <t>2. Общая площадь муниципального жилищного фонда</t>
  </si>
  <si>
    <t>кв. м</t>
  </si>
  <si>
    <t xml:space="preserve">   общая площадь ветхого аварийного жилищного фонда</t>
  </si>
  <si>
    <t>Расходы без учета условно утвержденных расходов</t>
  </si>
  <si>
    <t>Налоги на товары (работы, услуги), реализуемые на территории Российской Федерации</t>
  </si>
  <si>
    <t>4. Среднегодовая численность работающих в организациях   муниципальной формы собственности</t>
  </si>
  <si>
    <t>5. Доля занятых в организациях муниципальной формы собственности в общей численности занятых по субъекту РФ</t>
  </si>
  <si>
    <t>1. Оборот розничной торговли предприятий и организаций муниципальной формы собственности в ценах соответствующего периода</t>
  </si>
  <si>
    <t>1. Инвестиции в основной капитал  организаций муниципальной формы собственности за счет всех источников финансирования в ценах соответствующего периода</t>
  </si>
  <si>
    <t>1. Количество муниципальных образований по субъекту РФ, всего (с 1.01.2005 года)</t>
  </si>
  <si>
    <t>Приложение</t>
  </si>
  <si>
    <t>Яманского сельского поселения</t>
  </si>
  <si>
    <t>к распоряжению Администрации</t>
  </si>
  <si>
    <t>Образование</t>
  </si>
  <si>
    <t>Национальная безопасность и правоохранительная деятельность</t>
  </si>
  <si>
    <t xml:space="preserve"> за счет средств местных бюджетов</t>
  </si>
  <si>
    <t>3. Численность безработных, зарегистрированных в органах службы занятости</t>
  </si>
  <si>
    <t xml:space="preserve"> Безвозмездные поступления </t>
  </si>
  <si>
    <t>3. Социальная поддержка отдельных категорий населения сельского поселения</t>
  </si>
  <si>
    <t>3.1 Налоговые расходы (льготы и преференции  по уплате налогов)</t>
  </si>
  <si>
    <t>4. Среднедушевые денежные доходы (в месяц)</t>
  </si>
  <si>
    <t>5. Численность населения с денежными доходами ниже прожиточного минимума в % ко всему населению муниципального образования (субъекта РФ)</t>
  </si>
  <si>
    <t xml:space="preserve">Доходы от использования имущества, находящегося в государственной и муниципальной собственности </t>
  </si>
  <si>
    <t xml:space="preserve">   сдачи в аренду имущества, находящегося в муниципальной собственности </t>
  </si>
  <si>
    <t xml:space="preserve">   залоговых операций с принадлежащим муниципальному образованию имуществом</t>
  </si>
  <si>
    <t>Доходы от оказания платных услуг и компенсации затрат государства</t>
  </si>
  <si>
    <t xml:space="preserve">  прочие дотации</t>
  </si>
  <si>
    <t xml:space="preserve">  прочие субсидии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</si>
  <si>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</si>
  <si>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</si>
  <si>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 xml:space="preserve">  субсидии бюджетам на развитие сети учреждений культурно-досугового типа</t>
  </si>
  <si>
    <t>Субвенции бюджетам бюджетной системы Российской Федерации</t>
  </si>
  <si>
    <t>в том числе общий объем условно утвержденных расходов</t>
  </si>
  <si>
    <t>от 27 октября 2023 года № 32-р</t>
  </si>
  <si>
    <t>социально-экономического развития Яманского сельского поселения Крутинского муниципального района Омской области на 2024 год и на период до 2026 года</t>
  </si>
  <si>
    <t>Раздел 1: Основные показатели социально-экономического развития Яманского сельского поселения Крутинского муниципального района Омской области на 2024 год и на период до 2026 года</t>
  </si>
  <si>
    <t>2023 год оценка</t>
  </si>
  <si>
    <t>2022 год 
отчет</t>
  </si>
  <si>
    <t>2025 год
прогноз</t>
  </si>
  <si>
    <t>2024 год
прогноз</t>
  </si>
  <si>
    <t>2026 год
прогноз</t>
  </si>
  <si>
    <t>Возврат остатков субсидий, субвенций и иных межбюджетных трансфертов, имеющих целевое назначение, прошлых лет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</si>
</sst>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Arial Cyr"/>
      <charset val="204"/>
    </font>
    <font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5">
    <xf numFmtId="0" fontId="0" fillId="0" borderId="0" xfId="0"/>
    <xf numFmtId="0" fontId="1" fillId="0" borderId="0" xfId="0" applyFont="1" applyFill="1" applyAlignment="1" applyProtection="1">
      <alignment horizontal="center" wrapText="1" shrinkToFit="1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/>
    <xf numFmtId="0" fontId="2" fillId="0" borderId="1" xfId="0" applyFont="1" applyFill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right" wrapText="1"/>
      <protection locked="0"/>
    </xf>
    <xf numFmtId="0" fontId="2" fillId="0" borderId="1" xfId="0" applyFont="1" applyBorder="1" applyAlignment="1">
      <alignment horizontal="right"/>
    </xf>
    <xf numFmtId="0" fontId="2" fillId="0" borderId="1" xfId="0" applyFont="1" applyFill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right" vertical="top" wrapText="1"/>
      <protection locked="0"/>
    </xf>
    <xf numFmtId="0" fontId="2" fillId="0" borderId="1" xfId="0" applyFont="1" applyBorder="1" applyAlignment="1">
      <alignment horizontal="right" wrapText="1"/>
    </xf>
    <xf numFmtId="0" fontId="2" fillId="2" borderId="1" xfId="0" applyFont="1" applyFill="1" applyBorder="1" applyProtection="1">
      <protection locked="0"/>
    </xf>
    <xf numFmtId="0" fontId="2" fillId="2" borderId="1" xfId="0" applyFont="1" applyFill="1" applyBorder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Fill="1" applyBorder="1" applyAlignment="1" applyProtection="1">
      <alignment vertical="top" wrapText="1"/>
    </xf>
    <xf numFmtId="4" fontId="2" fillId="2" borderId="1" xfId="0" applyNumberFormat="1" applyFont="1" applyFill="1" applyBorder="1" applyProtection="1">
      <protection locked="0"/>
    </xf>
    <xf numFmtId="0" fontId="2" fillId="0" borderId="1" xfId="0" applyFont="1" applyFill="1" applyBorder="1" applyAlignment="1" applyProtection="1">
      <alignment wrapText="1"/>
    </xf>
    <xf numFmtId="164" fontId="2" fillId="2" borderId="1" xfId="0" applyNumberFormat="1" applyFont="1" applyFill="1" applyBorder="1" applyProtection="1">
      <protection locked="0"/>
    </xf>
    <xf numFmtId="4" fontId="2" fillId="3" borderId="1" xfId="0" applyNumberFormat="1" applyFont="1" applyFill="1" applyBorder="1" applyProtection="1">
      <protection locked="0"/>
    </xf>
    <xf numFmtId="0" fontId="1" fillId="0" borderId="0" xfId="0" applyFont="1" applyFill="1" applyAlignment="1">
      <alignment horizontal="center" wrapText="1"/>
    </xf>
    <xf numFmtId="0" fontId="3" fillId="0" borderId="1" xfId="0" applyFont="1" applyFill="1" applyBorder="1" applyAlignment="1" applyProtection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1" xfId="0" applyFont="1" applyBorder="1"/>
    <xf numFmtId="0" fontId="5" fillId="0" borderId="0" xfId="0" applyFont="1" applyAlignment="1"/>
    <xf numFmtId="0" fontId="0" fillId="0" borderId="0" xfId="0" applyFill="1" applyAlignment="1"/>
    <xf numFmtId="0" fontId="3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 applyProtection="1">
      <alignment horizontal="center" wrapText="1" shrinkToFi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left" wrapText="1"/>
    </xf>
    <xf numFmtId="4" fontId="2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4" fontId="2" fillId="2" borderId="1" xfId="0" applyNumberFormat="1" applyFont="1" applyFill="1" applyBorder="1" applyAlignment="1" applyProtection="1">
      <protection locked="0"/>
    </xf>
    <xf numFmtId="0" fontId="3" fillId="0" borderId="1" xfId="0" applyFont="1" applyBorder="1" applyAlignment="1">
      <alignment horizontal="center" vertical="top" wrapText="1"/>
    </xf>
    <xf numFmtId="0" fontId="0" fillId="4" borderId="0" xfId="0" applyFill="1"/>
    <xf numFmtId="0" fontId="5" fillId="4" borderId="0" xfId="0" applyFont="1" applyFill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 applyProtection="1">
      <alignment horizontal="center" wrapText="1"/>
    </xf>
    <xf numFmtId="4" fontId="3" fillId="0" borderId="1" xfId="0" applyNumberFormat="1" applyFont="1" applyFill="1" applyBorder="1" applyAlignment="1" applyProtection="1">
      <protection locked="0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Protection="1">
      <protection locked="0"/>
    </xf>
    <xf numFmtId="164" fontId="2" fillId="0" borderId="1" xfId="0" applyNumberFormat="1" applyFont="1" applyFill="1" applyBorder="1"/>
    <xf numFmtId="164" fontId="2" fillId="0" borderId="1" xfId="0" applyNumberFormat="1" applyFont="1" applyFill="1" applyBorder="1" applyAlignment="1" applyProtection="1">
      <protection locked="0"/>
    </xf>
    <xf numFmtId="0" fontId="2" fillId="0" borderId="1" xfId="0" applyFont="1" applyFill="1" applyBorder="1"/>
    <xf numFmtId="0" fontId="4" fillId="0" borderId="1" xfId="0" applyFont="1" applyFill="1" applyBorder="1" applyAlignment="1" applyProtection="1">
      <alignment horizontal="center"/>
      <protection locked="0"/>
    </xf>
    <xf numFmtId="165" fontId="2" fillId="0" borderId="1" xfId="0" applyNumberFormat="1" applyFont="1" applyFill="1" applyBorder="1" applyProtection="1">
      <protection locked="0"/>
    </xf>
    <xf numFmtId="0" fontId="2" fillId="0" borderId="1" xfId="0" applyFont="1" applyFill="1" applyBorder="1" applyAlignment="1" applyProtection="1">
      <protection locked="0"/>
    </xf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 applyProtection="1">
      <alignment horizontal="center" wrapText="1" shrinkToFi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1"/>
  <sheetViews>
    <sheetView tabSelected="1" view="pageBreakPreview" zoomScale="85" zoomScaleSheetLayoutView="85" workbookViewId="0">
      <selection activeCell="J51" sqref="J51"/>
    </sheetView>
  </sheetViews>
  <sheetFormatPr defaultRowHeight="12.75"/>
  <cols>
    <col min="1" max="1" width="37.5703125" customWidth="1"/>
    <col min="2" max="2" width="11.7109375" customWidth="1"/>
    <col min="3" max="3" width="16.7109375" customWidth="1"/>
    <col min="4" max="10" width="15.7109375" customWidth="1"/>
  </cols>
  <sheetData>
    <row r="1" spans="1:10" ht="15.75">
      <c r="F1" s="31"/>
      <c r="G1" s="40"/>
      <c r="H1" s="40"/>
      <c r="I1" s="57" t="s">
        <v>95</v>
      </c>
      <c r="J1" s="57"/>
    </row>
    <row r="2" spans="1:10" ht="15.75">
      <c r="F2" s="32"/>
      <c r="G2" s="58" t="s">
        <v>97</v>
      </c>
      <c r="H2" s="58"/>
      <c r="I2" s="58"/>
      <c r="J2" s="58"/>
    </row>
    <row r="3" spans="1:10" ht="15.75">
      <c r="F3" s="32"/>
      <c r="G3" s="58" t="s">
        <v>96</v>
      </c>
      <c r="H3" s="58"/>
      <c r="I3" s="58"/>
      <c r="J3" s="58"/>
    </row>
    <row r="4" spans="1:10" ht="15.75">
      <c r="F4" s="32"/>
      <c r="G4" s="58" t="s">
        <v>118</v>
      </c>
      <c r="H4" s="58"/>
      <c r="I4" s="58"/>
      <c r="J4" s="58"/>
    </row>
    <row r="6" spans="1:10" ht="18.75">
      <c r="A6" s="64" t="s">
        <v>0</v>
      </c>
      <c r="B6" s="64"/>
      <c r="C6" s="64"/>
      <c r="D6" s="64"/>
      <c r="E6" s="64"/>
      <c r="F6" s="64"/>
      <c r="G6" s="64"/>
      <c r="H6" s="64"/>
      <c r="I6" s="64"/>
      <c r="J6" s="64"/>
    </row>
    <row r="7" spans="1:10" ht="35.25" customHeight="1">
      <c r="A7" s="62" t="s">
        <v>119</v>
      </c>
      <c r="B7" s="62"/>
      <c r="C7" s="62"/>
      <c r="D7" s="62"/>
      <c r="E7" s="62"/>
      <c r="F7" s="62"/>
      <c r="G7" s="62"/>
      <c r="H7" s="62"/>
      <c r="I7" s="62"/>
      <c r="J7" s="62"/>
    </row>
    <row r="8" spans="1:10" ht="9.75" customHeight="1">
      <c r="A8" s="22"/>
      <c r="B8" s="22"/>
      <c r="C8" s="34"/>
      <c r="D8" s="34"/>
      <c r="E8" s="22"/>
      <c r="F8" s="22"/>
      <c r="G8" s="22"/>
      <c r="H8" s="22"/>
      <c r="I8" s="22"/>
      <c r="J8" s="22"/>
    </row>
    <row r="9" spans="1:10" ht="39" customHeight="1">
      <c r="A9" s="63" t="s">
        <v>120</v>
      </c>
      <c r="B9" s="63"/>
      <c r="C9" s="63"/>
      <c r="D9" s="63"/>
      <c r="E9" s="63"/>
      <c r="F9" s="63"/>
      <c r="G9" s="63"/>
      <c r="H9" s="63"/>
      <c r="I9" s="63"/>
      <c r="J9" s="63"/>
    </row>
    <row r="10" spans="1:10" ht="24" customHeight="1">
      <c r="A10" s="1"/>
      <c r="B10" s="1"/>
      <c r="C10" s="35"/>
      <c r="D10" s="35"/>
      <c r="E10" s="1"/>
      <c r="F10" s="1"/>
      <c r="G10" s="1"/>
      <c r="H10" s="1"/>
      <c r="I10" s="1"/>
      <c r="J10" s="1"/>
    </row>
    <row r="11" spans="1:10" ht="50.25" customHeight="1">
      <c r="A11" s="27" t="s">
        <v>1</v>
      </c>
      <c r="B11" s="27" t="s">
        <v>2</v>
      </c>
      <c r="C11" s="42" t="s">
        <v>122</v>
      </c>
      <c r="D11" s="42" t="s">
        <v>121</v>
      </c>
      <c r="E11" s="59" t="s">
        <v>124</v>
      </c>
      <c r="F11" s="60"/>
      <c r="G11" s="61" t="s">
        <v>123</v>
      </c>
      <c r="H11" s="61"/>
      <c r="I11" s="61" t="s">
        <v>125</v>
      </c>
      <c r="J11" s="61"/>
    </row>
    <row r="12" spans="1:10" ht="15.75">
      <c r="A12" s="24"/>
      <c r="B12" s="24"/>
      <c r="C12" s="33"/>
      <c r="D12" s="33"/>
      <c r="E12" s="27" t="s">
        <v>3</v>
      </c>
      <c r="F12" s="27" t="s">
        <v>4</v>
      </c>
      <c r="G12" s="27" t="s">
        <v>3</v>
      </c>
      <c r="H12" s="27" t="s">
        <v>4</v>
      </c>
      <c r="I12" s="27" t="s">
        <v>3</v>
      </c>
      <c r="J12" s="27" t="s">
        <v>4</v>
      </c>
    </row>
    <row r="13" spans="1:10" ht="31.5">
      <c r="A13" s="23" t="s">
        <v>5</v>
      </c>
      <c r="B13" s="24"/>
      <c r="C13" s="28"/>
      <c r="D13" s="28"/>
      <c r="E13" s="28"/>
      <c r="F13" s="29"/>
      <c r="G13" s="30"/>
      <c r="H13" s="30"/>
      <c r="I13" s="30"/>
      <c r="J13" s="30"/>
    </row>
    <row r="14" spans="1:10" ht="47.25">
      <c r="A14" s="36" t="s">
        <v>94</v>
      </c>
      <c r="B14" s="5" t="s">
        <v>6</v>
      </c>
      <c r="C14" s="6">
        <v>1</v>
      </c>
      <c r="D14" s="7">
        <v>1</v>
      </c>
      <c r="E14" s="7">
        <v>1</v>
      </c>
      <c r="F14" s="8">
        <v>1</v>
      </c>
      <c r="G14" s="9">
        <v>1</v>
      </c>
      <c r="H14" s="9">
        <v>1</v>
      </c>
      <c r="I14" s="9">
        <v>1</v>
      </c>
      <c r="J14" s="9">
        <v>1</v>
      </c>
    </row>
    <row r="15" spans="1:10" ht="16.5">
      <c r="A15" s="24" t="s">
        <v>7</v>
      </c>
      <c r="B15" s="10"/>
      <c r="C15" s="2"/>
      <c r="D15" s="2"/>
      <c r="E15" s="2"/>
      <c r="F15" s="3"/>
      <c r="G15" s="4"/>
      <c r="H15" s="4"/>
      <c r="I15" s="4"/>
      <c r="J15" s="4"/>
    </row>
    <row r="16" spans="1:10" ht="16.5">
      <c r="A16" s="24" t="s">
        <v>8</v>
      </c>
      <c r="B16" s="10" t="s">
        <v>6</v>
      </c>
      <c r="C16" s="2"/>
      <c r="D16" s="2"/>
      <c r="E16" s="2"/>
      <c r="F16" s="3"/>
      <c r="G16" s="4"/>
      <c r="H16" s="4"/>
      <c r="I16" s="4"/>
      <c r="J16" s="4"/>
    </row>
    <row r="17" spans="1:10" ht="16.5">
      <c r="A17" s="24" t="s">
        <v>9</v>
      </c>
      <c r="B17" s="10" t="s">
        <v>6</v>
      </c>
      <c r="C17" s="2"/>
      <c r="D17" s="2"/>
      <c r="E17" s="2"/>
      <c r="F17" s="3"/>
      <c r="G17" s="4"/>
      <c r="H17" s="4"/>
      <c r="I17" s="4"/>
      <c r="J17" s="4"/>
    </row>
    <row r="18" spans="1:10" ht="16.5">
      <c r="A18" s="24" t="s">
        <v>10</v>
      </c>
      <c r="B18" s="10" t="s">
        <v>6</v>
      </c>
      <c r="C18" s="2"/>
      <c r="D18" s="2"/>
      <c r="E18" s="2"/>
      <c r="F18" s="3"/>
      <c r="G18" s="4"/>
      <c r="H18" s="4"/>
      <c r="I18" s="4"/>
      <c r="J18" s="4"/>
    </row>
    <row r="19" spans="1:10" ht="16.5">
      <c r="A19" s="24" t="s">
        <v>11</v>
      </c>
      <c r="B19" s="10" t="s">
        <v>6</v>
      </c>
      <c r="C19" s="6">
        <v>1</v>
      </c>
      <c r="D19" s="6">
        <v>1</v>
      </c>
      <c r="E19" s="6">
        <v>1</v>
      </c>
      <c r="F19" s="11">
        <v>1</v>
      </c>
      <c r="G19" s="9">
        <v>1</v>
      </c>
      <c r="H19" s="9">
        <v>1</v>
      </c>
      <c r="I19" s="9">
        <v>1</v>
      </c>
      <c r="J19" s="9">
        <v>1</v>
      </c>
    </row>
    <row r="20" spans="1:10" ht="31.5">
      <c r="A20" s="24" t="s">
        <v>12</v>
      </c>
      <c r="B20" s="10" t="s">
        <v>6</v>
      </c>
      <c r="C20" s="12"/>
      <c r="D20" s="12"/>
      <c r="E20" s="12"/>
      <c r="F20" s="11"/>
      <c r="G20" s="9"/>
      <c r="H20" s="9"/>
      <c r="I20" s="9"/>
      <c r="J20" s="9"/>
    </row>
    <row r="21" spans="1:10" ht="47.25">
      <c r="A21" s="36" t="s">
        <v>13</v>
      </c>
      <c r="B21" s="10" t="s">
        <v>6</v>
      </c>
      <c r="C21" s="6">
        <v>1</v>
      </c>
      <c r="D21" s="6">
        <v>1</v>
      </c>
      <c r="E21" s="6">
        <v>1</v>
      </c>
      <c r="F21" s="8">
        <v>1</v>
      </c>
      <c r="G21" s="13">
        <v>1</v>
      </c>
      <c r="H21" s="13">
        <v>1</v>
      </c>
      <c r="I21" s="13">
        <v>1</v>
      </c>
      <c r="J21" s="13">
        <v>1</v>
      </c>
    </row>
    <row r="22" spans="1:10" ht="47.25">
      <c r="A22" s="36" t="s">
        <v>14</v>
      </c>
      <c r="B22" s="10" t="s">
        <v>6</v>
      </c>
      <c r="C22" s="14">
        <v>6</v>
      </c>
      <c r="D22" s="15">
        <v>6</v>
      </c>
      <c r="E22" s="15">
        <v>6</v>
      </c>
      <c r="F22" s="16">
        <v>6</v>
      </c>
      <c r="G22" s="4">
        <v>7</v>
      </c>
      <c r="H22" s="4">
        <v>7</v>
      </c>
      <c r="I22" s="4">
        <v>7</v>
      </c>
      <c r="J22" s="4">
        <v>7</v>
      </c>
    </row>
    <row r="23" spans="1:10" ht="16.5">
      <c r="A23" s="36" t="s">
        <v>15</v>
      </c>
      <c r="B23" s="10"/>
      <c r="C23" s="14"/>
      <c r="D23" s="15"/>
      <c r="E23" s="15"/>
      <c r="F23" s="16"/>
      <c r="G23" s="4"/>
      <c r="H23" s="4"/>
      <c r="I23" s="4"/>
      <c r="J23" s="4"/>
    </row>
    <row r="24" spans="1:10" ht="47.25">
      <c r="A24" s="25" t="s">
        <v>16</v>
      </c>
      <c r="B24" s="10" t="s">
        <v>6</v>
      </c>
      <c r="C24" s="14">
        <v>5</v>
      </c>
      <c r="D24" s="15">
        <v>5</v>
      </c>
      <c r="E24" s="15">
        <v>5</v>
      </c>
      <c r="F24" s="16">
        <v>5</v>
      </c>
      <c r="G24" s="4">
        <v>5</v>
      </c>
      <c r="H24" s="4">
        <v>5</v>
      </c>
      <c r="I24" s="4">
        <v>5</v>
      </c>
      <c r="J24" s="4">
        <v>5</v>
      </c>
    </row>
    <row r="25" spans="1:10" ht="16.5">
      <c r="A25" s="24" t="s">
        <v>15</v>
      </c>
      <c r="B25" s="17"/>
      <c r="C25" s="14"/>
      <c r="D25" s="15"/>
      <c r="E25" s="15"/>
      <c r="F25" s="16"/>
      <c r="G25" s="4"/>
      <c r="H25" s="4"/>
      <c r="I25" s="4"/>
      <c r="J25" s="4"/>
    </row>
    <row r="26" spans="1:10" ht="16.5">
      <c r="A26" s="24" t="s">
        <v>17</v>
      </c>
      <c r="B26" s="10" t="s">
        <v>6</v>
      </c>
      <c r="C26" s="14"/>
      <c r="D26" s="15"/>
      <c r="E26" s="15"/>
      <c r="F26" s="16"/>
      <c r="G26" s="4"/>
      <c r="H26" s="4"/>
      <c r="I26" s="4"/>
      <c r="J26" s="4"/>
    </row>
    <row r="27" spans="1:10" ht="31.5">
      <c r="A27" s="36" t="s">
        <v>18</v>
      </c>
      <c r="B27" s="10" t="s">
        <v>6</v>
      </c>
      <c r="C27" s="14"/>
      <c r="D27" s="15"/>
      <c r="E27" s="15"/>
      <c r="F27" s="16"/>
      <c r="G27" s="4"/>
      <c r="H27" s="4"/>
      <c r="I27" s="4"/>
      <c r="J27" s="4"/>
    </row>
    <row r="28" spans="1:10" ht="31.5">
      <c r="A28" s="23" t="s">
        <v>19</v>
      </c>
      <c r="B28" s="10"/>
      <c r="C28" s="14"/>
      <c r="D28" s="15"/>
      <c r="E28" s="15"/>
      <c r="F28" s="16"/>
      <c r="G28" s="4"/>
      <c r="H28" s="4"/>
      <c r="I28" s="4"/>
      <c r="J28" s="4"/>
    </row>
    <row r="29" spans="1:10" ht="16.5">
      <c r="A29" s="25" t="s">
        <v>20</v>
      </c>
      <c r="B29" s="5" t="s">
        <v>21</v>
      </c>
      <c r="C29" s="21">
        <f t="shared" ref="C29" si="0">C31+C46</f>
        <v>25207543.289999999</v>
      </c>
      <c r="D29" s="21">
        <f t="shared" ref="D29:J29" si="1">D31+D46</f>
        <v>13224256.91</v>
      </c>
      <c r="E29" s="21">
        <f t="shared" si="1"/>
        <v>3825301.65</v>
      </c>
      <c r="F29" s="21">
        <f t="shared" si="1"/>
        <v>3825301.65</v>
      </c>
      <c r="G29" s="21">
        <f t="shared" si="1"/>
        <v>3454589.87</v>
      </c>
      <c r="H29" s="21">
        <f t="shared" si="1"/>
        <v>3454589.87</v>
      </c>
      <c r="I29" s="21">
        <f t="shared" si="1"/>
        <v>3711592.96</v>
      </c>
      <c r="J29" s="21">
        <f t="shared" si="1"/>
        <v>3711592.96</v>
      </c>
    </row>
    <row r="30" spans="1:10" ht="16.5">
      <c r="A30" s="25" t="s">
        <v>22</v>
      </c>
      <c r="B30" s="5"/>
      <c r="C30" s="21"/>
      <c r="D30" s="21"/>
      <c r="E30" s="21"/>
      <c r="F30" s="21"/>
      <c r="G30" s="21"/>
      <c r="H30" s="21"/>
      <c r="I30" s="21"/>
      <c r="J30" s="21"/>
    </row>
    <row r="31" spans="1:10" ht="16.5">
      <c r="A31" s="25" t="s">
        <v>23</v>
      </c>
      <c r="B31" s="5" t="s">
        <v>21</v>
      </c>
      <c r="C31" s="21">
        <f>C32+C35+C38+C39+C44+C43+C45</f>
        <v>1092235.17</v>
      </c>
      <c r="D31" s="21">
        <f>D32+D35+D38+D39+D44+D43+D45</f>
        <v>1367457.4100000001</v>
      </c>
      <c r="E31" s="21">
        <f t="shared" ref="E31:J31" si="2">E32+E35+E38+E39+E44+E43</f>
        <v>1088933</v>
      </c>
      <c r="F31" s="21">
        <f t="shared" si="2"/>
        <v>1088933</v>
      </c>
      <c r="G31" s="21">
        <f t="shared" si="2"/>
        <v>1108888</v>
      </c>
      <c r="H31" s="21">
        <f t="shared" si="2"/>
        <v>1108888</v>
      </c>
      <c r="I31" s="21">
        <f t="shared" si="2"/>
        <v>1339911.99</v>
      </c>
      <c r="J31" s="21">
        <f t="shared" si="2"/>
        <v>1339911.99</v>
      </c>
    </row>
    <row r="32" spans="1:10" ht="16.5">
      <c r="A32" s="25" t="s">
        <v>24</v>
      </c>
      <c r="B32" s="5" t="s">
        <v>21</v>
      </c>
      <c r="C32" s="21">
        <f>C34</f>
        <v>76630.27</v>
      </c>
      <c r="D32" s="21">
        <f>D34</f>
        <v>88596.39</v>
      </c>
      <c r="E32" s="21">
        <f t="shared" ref="E32:I32" si="3">E34</f>
        <v>93750</v>
      </c>
      <c r="F32" s="21">
        <f t="shared" ref="F32" si="4">F34</f>
        <v>93750</v>
      </c>
      <c r="G32" s="21">
        <f t="shared" si="3"/>
        <v>99120</v>
      </c>
      <c r="H32" s="21">
        <f t="shared" ref="H32" si="5">H34</f>
        <v>99120</v>
      </c>
      <c r="I32" s="21">
        <f t="shared" si="3"/>
        <v>104550</v>
      </c>
      <c r="J32" s="21">
        <f t="shared" ref="J32" si="6">J34</f>
        <v>104550</v>
      </c>
    </row>
    <row r="33" spans="1:10" ht="16.5">
      <c r="A33" s="25" t="s">
        <v>15</v>
      </c>
      <c r="B33" s="5"/>
      <c r="C33" s="21"/>
      <c r="D33" s="21"/>
      <c r="E33" s="21"/>
      <c r="F33" s="21"/>
      <c r="G33" s="21"/>
      <c r="H33" s="21"/>
      <c r="I33" s="21"/>
      <c r="J33" s="21"/>
    </row>
    <row r="34" spans="1:10" ht="16.5">
      <c r="A34" s="25" t="s">
        <v>25</v>
      </c>
      <c r="B34" s="5" t="s">
        <v>21</v>
      </c>
      <c r="C34" s="21">
        <v>76630.27</v>
      </c>
      <c r="D34" s="21">
        <v>88596.39</v>
      </c>
      <c r="E34" s="21">
        <v>93750</v>
      </c>
      <c r="F34" s="21">
        <v>93750</v>
      </c>
      <c r="G34" s="21">
        <v>99120</v>
      </c>
      <c r="H34" s="21">
        <v>99120</v>
      </c>
      <c r="I34" s="21">
        <v>104550</v>
      </c>
      <c r="J34" s="21">
        <v>104550</v>
      </c>
    </row>
    <row r="35" spans="1:10" ht="47.25">
      <c r="A35" s="26" t="s">
        <v>89</v>
      </c>
      <c r="B35" s="5" t="s">
        <v>21</v>
      </c>
      <c r="C35" s="21">
        <f>C37</f>
        <v>617872.37</v>
      </c>
      <c r="D35" s="21">
        <f>D37</f>
        <v>643113</v>
      </c>
      <c r="E35" s="21">
        <f t="shared" ref="E35:I35" si="7">E37</f>
        <v>632539</v>
      </c>
      <c r="F35" s="21">
        <f t="shared" ref="F35" si="8">F37</f>
        <v>632539</v>
      </c>
      <c r="G35" s="21">
        <f t="shared" si="7"/>
        <v>647124</v>
      </c>
      <c r="H35" s="21">
        <f t="shared" ref="H35" si="9">H37</f>
        <v>647124</v>
      </c>
      <c r="I35" s="21">
        <f t="shared" si="7"/>
        <v>872718</v>
      </c>
      <c r="J35" s="21">
        <f t="shared" ref="J35" si="10">J37</f>
        <v>872718</v>
      </c>
    </row>
    <row r="36" spans="1:10" ht="16.5">
      <c r="A36" s="25" t="s">
        <v>15</v>
      </c>
      <c r="B36" s="5"/>
      <c r="C36" s="21"/>
      <c r="D36" s="21"/>
      <c r="E36" s="21"/>
      <c r="F36" s="21"/>
      <c r="G36" s="21"/>
      <c r="H36" s="21"/>
      <c r="I36" s="21"/>
      <c r="J36" s="21"/>
    </row>
    <row r="37" spans="1:10" ht="47.25">
      <c r="A37" s="25" t="s">
        <v>26</v>
      </c>
      <c r="B37" s="5" t="s">
        <v>21</v>
      </c>
      <c r="C37" s="21">
        <v>617872.37</v>
      </c>
      <c r="D37" s="21">
        <v>643113</v>
      </c>
      <c r="E37" s="21">
        <v>632539</v>
      </c>
      <c r="F37" s="21">
        <v>632539</v>
      </c>
      <c r="G37" s="21">
        <v>647124</v>
      </c>
      <c r="H37" s="21">
        <v>647124</v>
      </c>
      <c r="I37" s="21">
        <v>872718</v>
      </c>
      <c r="J37" s="21">
        <v>872718</v>
      </c>
    </row>
    <row r="38" spans="1:10" ht="16.5">
      <c r="A38" s="25" t="s">
        <v>27</v>
      </c>
      <c r="B38" s="5" t="s">
        <v>21</v>
      </c>
      <c r="C38" s="21">
        <v>3030</v>
      </c>
      <c r="D38" s="21">
        <v>5010</v>
      </c>
      <c r="E38" s="21">
        <v>5000</v>
      </c>
      <c r="F38" s="21">
        <v>5000</v>
      </c>
      <c r="G38" s="21">
        <v>5000</v>
      </c>
      <c r="H38" s="21">
        <v>5000</v>
      </c>
      <c r="I38" s="21">
        <v>5000</v>
      </c>
      <c r="J38" s="21">
        <v>5000</v>
      </c>
    </row>
    <row r="39" spans="1:10" ht="16.5">
      <c r="A39" s="25" t="s">
        <v>28</v>
      </c>
      <c r="B39" s="5" t="s">
        <v>21</v>
      </c>
      <c r="C39" s="21">
        <f>C41+C42</f>
        <v>294497.64999999997</v>
      </c>
      <c r="D39" s="21">
        <f>D41+D42</f>
        <v>208000</v>
      </c>
      <c r="E39" s="21">
        <f t="shared" ref="E39:I39" si="11">E41+E42</f>
        <v>208000</v>
      </c>
      <c r="F39" s="21">
        <f t="shared" ref="F39" si="12">F41+F42</f>
        <v>208000</v>
      </c>
      <c r="G39" s="21">
        <f t="shared" si="11"/>
        <v>208000</v>
      </c>
      <c r="H39" s="21">
        <f t="shared" ref="H39" si="13">H41+H42</f>
        <v>208000</v>
      </c>
      <c r="I39" s="21">
        <f t="shared" si="11"/>
        <v>208000</v>
      </c>
      <c r="J39" s="21">
        <f t="shared" ref="J39" si="14">J41+J42</f>
        <v>208000</v>
      </c>
    </row>
    <row r="40" spans="1:10" ht="16.5">
      <c r="A40" s="25" t="s">
        <v>15</v>
      </c>
      <c r="B40" s="5"/>
      <c r="C40" s="21"/>
      <c r="D40" s="21"/>
      <c r="E40" s="21"/>
      <c r="F40" s="21"/>
      <c r="G40" s="21"/>
      <c r="H40" s="21"/>
      <c r="I40" s="21"/>
      <c r="J40" s="21"/>
    </row>
    <row r="41" spans="1:10" ht="31.5">
      <c r="A41" s="25" t="s">
        <v>29</v>
      </c>
      <c r="B41" s="5" t="s">
        <v>21</v>
      </c>
      <c r="C41" s="21">
        <v>38971.35</v>
      </c>
      <c r="D41" s="21">
        <v>41000</v>
      </c>
      <c r="E41" s="21">
        <v>41000</v>
      </c>
      <c r="F41" s="21">
        <v>41000</v>
      </c>
      <c r="G41" s="21">
        <v>41000</v>
      </c>
      <c r="H41" s="21">
        <v>41000</v>
      </c>
      <c r="I41" s="21">
        <v>41000</v>
      </c>
      <c r="J41" s="21">
        <v>41000</v>
      </c>
    </row>
    <row r="42" spans="1:10" ht="16.5">
      <c r="A42" s="25" t="s">
        <v>30</v>
      </c>
      <c r="B42" s="5" t="s">
        <v>21</v>
      </c>
      <c r="C42" s="21">
        <v>255526.3</v>
      </c>
      <c r="D42" s="21">
        <v>167000</v>
      </c>
      <c r="E42" s="21">
        <v>167000</v>
      </c>
      <c r="F42" s="21">
        <v>167000</v>
      </c>
      <c r="G42" s="21">
        <v>167000</v>
      </c>
      <c r="H42" s="21">
        <v>167000</v>
      </c>
      <c r="I42" s="21">
        <v>167000</v>
      </c>
      <c r="J42" s="21">
        <v>167000</v>
      </c>
    </row>
    <row r="43" spans="1:10" ht="16.5">
      <c r="A43" s="25" t="s">
        <v>31</v>
      </c>
      <c r="B43" s="5" t="s">
        <v>21</v>
      </c>
      <c r="C43" s="21">
        <v>2250</v>
      </c>
      <c r="D43" s="21">
        <v>3000</v>
      </c>
      <c r="E43" s="21">
        <v>3000</v>
      </c>
      <c r="F43" s="21">
        <v>3000</v>
      </c>
      <c r="G43" s="21">
        <v>3000</v>
      </c>
      <c r="H43" s="21">
        <v>3000</v>
      </c>
      <c r="I43" s="21">
        <v>3000</v>
      </c>
      <c r="J43" s="21">
        <v>3000</v>
      </c>
    </row>
    <row r="44" spans="1:10" ht="63">
      <c r="A44" s="25" t="s">
        <v>107</v>
      </c>
      <c r="B44" s="37" t="s">
        <v>21</v>
      </c>
      <c r="C44" s="21">
        <v>97954.880000000005</v>
      </c>
      <c r="D44" s="21">
        <v>146856.4</v>
      </c>
      <c r="E44" s="21">
        <v>146644</v>
      </c>
      <c r="F44" s="21">
        <v>146644</v>
      </c>
      <c r="G44" s="21">
        <v>146644</v>
      </c>
      <c r="H44" s="21">
        <v>146644</v>
      </c>
      <c r="I44" s="21">
        <v>146643.99</v>
      </c>
      <c r="J44" s="21">
        <v>146643.99</v>
      </c>
    </row>
    <row r="45" spans="1:10" ht="31.5">
      <c r="A45" s="25" t="s">
        <v>110</v>
      </c>
      <c r="B45" s="37" t="s">
        <v>21</v>
      </c>
      <c r="C45" s="21"/>
      <c r="D45" s="21">
        <v>272881.62</v>
      </c>
      <c r="E45" s="21"/>
      <c r="F45" s="21"/>
      <c r="G45" s="21"/>
      <c r="H45" s="21"/>
      <c r="I45" s="21"/>
      <c r="J45" s="21"/>
    </row>
    <row r="46" spans="1:10" ht="16.5">
      <c r="A46" s="25" t="s">
        <v>102</v>
      </c>
      <c r="B46" s="5" t="s">
        <v>21</v>
      </c>
      <c r="C46" s="18">
        <f>C48+C56+C57+C52</f>
        <v>24115308.120000001</v>
      </c>
      <c r="D46" s="18">
        <f>D48+D56+D57+D52+D58</f>
        <v>11856799.5</v>
      </c>
      <c r="E46" s="21">
        <f t="shared" ref="E46:I46" si="15">E48+E56+E57</f>
        <v>2736368.65</v>
      </c>
      <c r="F46" s="21">
        <f t="shared" ref="F46" si="16">F48+F56+F57</f>
        <v>2736368.65</v>
      </c>
      <c r="G46" s="21">
        <f t="shared" si="15"/>
        <v>2345701.87</v>
      </c>
      <c r="H46" s="21">
        <f t="shared" ref="H46" si="17">H48+H56+H57</f>
        <v>2345701.87</v>
      </c>
      <c r="I46" s="21">
        <f t="shared" si="15"/>
        <v>2371680.9700000002</v>
      </c>
      <c r="J46" s="21">
        <f t="shared" ref="J46" si="18">J48+J56+J57</f>
        <v>2371680.9700000002</v>
      </c>
    </row>
    <row r="47" spans="1:10" ht="16.5">
      <c r="A47" s="25" t="s">
        <v>32</v>
      </c>
      <c r="B47" s="5" t="s">
        <v>21</v>
      </c>
      <c r="C47" s="21"/>
      <c r="D47" s="21"/>
      <c r="E47" s="21"/>
      <c r="F47" s="21"/>
      <c r="G47" s="21"/>
      <c r="H47" s="21"/>
      <c r="I47" s="21"/>
      <c r="J47" s="21"/>
    </row>
    <row r="48" spans="1:10" ht="31.5">
      <c r="A48" s="25" t="s">
        <v>114</v>
      </c>
      <c r="B48" s="5" t="s">
        <v>21</v>
      </c>
      <c r="C48" s="21">
        <f>C50+C51</f>
        <v>2521263.23</v>
      </c>
      <c r="D48" s="21">
        <f>D50+D51</f>
        <v>2831378.72</v>
      </c>
      <c r="E48" s="21">
        <f t="shared" ref="E48:J48" si="19">E50+E51</f>
        <v>2736368.65</v>
      </c>
      <c r="F48" s="21">
        <f t="shared" si="19"/>
        <v>2736368.65</v>
      </c>
      <c r="G48" s="21">
        <f t="shared" si="19"/>
        <v>2345701.87</v>
      </c>
      <c r="H48" s="21">
        <f t="shared" si="19"/>
        <v>2345701.87</v>
      </c>
      <c r="I48" s="21">
        <f t="shared" si="19"/>
        <v>2371680.9700000002</v>
      </c>
      <c r="J48" s="21">
        <f t="shared" si="19"/>
        <v>2371680.9700000002</v>
      </c>
    </row>
    <row r="49" spans="1:10" ht="16.5">
      <c r="A49" s="25" t="s">
        <v>32</v>
      </c>
      <c r="B49" s="5"/>
      <c r="C49" s="21"/>
      <c r="D49" s="21"/>
      <c r="E49" s="21"/>
      <c r="F49" s="21"/>
      <c r="G49" s="21"/>
      <c r="H49" s="21"/>
      <c r="I49" s="21"/>
      <c r="J49" s="21"/>
    </row>
    <row r="50" spans="1:10" ht="31.5">
      <c r="A50" s="25" t="s">
        <v>33</v>
      </c>
      <c r="B50" s="5" t="s">
        <v>21</v>
      </c>
      <c r="C50" s="21">
        <v>2495263.23</v>
      </c>
      <c r="D50" s="21">
        <v>2831378.72</v>
      </c>
      <c r="E50" s="21">
        <v>2736368.65</v>
      </c>
      <c r="F50" s="21">
        <v>2736368.65</v>
      </c>
      <c r="G50" s="21">
        <v>2345701.87</v>
      </c>
      <c r="H50" s="21">
        <v>2345701.87</v>
      </c>
      <c r="I50" s="21">
        <v>2371680.9700000002</v>
      </c>
      <c r="J50" s="21">
        <v>2371680.9700000002</v>
      </c>
    </row>
    <row r="51" spans="1:10" ht="16.5">
      <c r="A51" s="25" t="s">
        <v>111</v>
      </c>
      <c r="B51" s="5" t="s">
        <v>21</v>
      </c>
      <c r="C51" s="21">
        <v>26000</v>
      </c>
      <c r="D51" s="21"/>
      <c r="E51" s="21"/>
      <c r="F51" s="21"/>
      <c r="G51" s="21"/>
      <c r="H51" s="21"/>
      <c r="I51" s="21"/>
      <c r="J51" s="21"/>
    </row>
    <row r="52" spans="1:10" ht="47.25">
      <c r="A52" s="25" t="s">
        <v>113</v>
      </c>
      <c r="B52" s="5" t="s">
        <v>21</v>
      </c>
      <c r="C52" s="21">
        <f>C54+C55</f>
        <v>20824539.780000001</v>
      </c>
      <c r="D52" s="21">
        <f>D54+D55</f>
        <v>8459888.1300000008</v>
      </c>
      <c r="E52" s="21"/>
      <c r="F52" s="21"/>
      <c r="G52" s="21"/>
      <c r="H52" s="21"/>
      <c r="I52" s="21"/>
      <c r="J52" s="21"/>
    </row>
    <row r="53" spans="1:10" ht="16.5">
      <c r="A53" s="25" t="s">
        <v>32</v>
      </c>
      <c r="B53" s="5"/>
      <c r="C53" s="21"/>
      <c r="D53" s="21"/>
      <c r="E53" s="21"/>
      <c r="F53" s="21"/>
      <c r="G53" s="21"/>
      <c r="H53" s="21"/>
      <c r="I53" s="21"/>
      <c r="J53" s="21"/>
    </row>
    <row r="54" spans="1:10" ht="47.25">
      <c r="A54" s="25" t="s">
        <v>115</v>
      </c>
      <c r="B54" s="5" t="s">
        <v>21</v>
      </c>
      <c r="C54" s="21">
        <v>19435897.800000001</v>
      </c>
      <c r="D54" s="21"/>
      <c r="E54" s="21"/>
      <c r="F54" s="21"/>
      <c r="G54" s="21"/>
      <c r="H54" s="21"/>
      <c r="I54" s="21"/>
      <c r="J54" s="21"/>
    </row>
    <row r="55" spans="1:10" ht="16.5">
      <c r="A55" s="25" t="s">
        <v>112</v>
      </c>
      <c r="B55" s="5" t="s">
        <v>21</v>
      </c>
      <c r="C55" s="21">
        <v>1388641.98</v>
      </c>
      <c r="D55" s="21">
        <v>8459888.1300000008</v>
      </c>
      <c r="E55" s="21"/>
      <c r="F55" s="21"/>
      <c r="G55" s="21"/>
      <c r="H55" s="21"/>
      <c r="I55" s="21"/>
      <c r="J55" s="21"/>
    </row>
    <row r="56" spans="1:10" ht="31.5">
      <c r="A56" s="25" t="s">
        <v>116</v>
      </c>
      <c r="B56" s="5" t="s">
        <v>21</v>
      </c>
      <c r="C56" s="21">
        <v>91710</v>
      </c>
      <c r="D56" s="21">
        <v>101265</v>
      </c>
      <c r="E56" s="21"/>
      <c r="F56" s="21"/>
      <c r="G56" s="21"/>
      <c r="H56" s="21"/>
      <c r="I56" s="21"/>
      <c r="J56" s="21"/>
    </row>
    <row r="57" spans="1:10" ht="16.5">
      <c r="A57" s="26" t="s">
        <v>34</v>
      </c>
      <c r="B57" s="5" t="s">
        <v>21</v>
      </c>
      <c r="C57" s="21">
        <v>677795.11</v>
      </c>
      <c r="D57" s="21">
        <v>734420.45</v>
      </c>
      <c r="E57" s="21"/>
      <c r="F57" s="21"/>
      <c r="G57" s="21"/>
      <c r="H57" s="21"/>
      <c r="I57" s="21"/>
      <c r="J57" s="21"/>
    </row>
    <row r="58" spans="1:10" ht="63">
      <c r="A58" s="26" t="s">
        <v>126</v>
      </c>
      <c r="B58" s="5" t="s">
        <v>21</v>
      </c>
      <c r="C58" s="21"/>
      <c r="D58" s="21">
        <v>-270152.8</v>
      </c>
      <c r="E58" s="21"/>
      <c r="F58" s="21"/>
      <c r="G58" s="21"/>
      <c r="H58" s="21"/>
      <c r="I58" s="21"/>
      <c r="J58" s="21"/>
    </row>
    <row r="59" spans="1:10" ht="37.5" customHeight="1">
      <c r="A59" s="26" t="s">
        <v>35</v>
      </c>
      <c r="B59" s="5" t="s">
        <v>21</v>
      </c>
      <c r="C59" s="21">
        <f>C63+C66+C68+C69+C70+C71+C73+C72+C67</f>
        <v>25225680.699999999</v>
      </c>
      <c r="D59" s="21">
        <f>D63+D66+D68+D69+D70+D71+D73+D72+D67</f>
        <v>13380610.059999999</v>
      </c>
      <c r="E59" s="21">
        <f>E63+E66+E68+E69+E71+E73+E72+E67</f>
        <v>3825301.65</v>
      </c>
      <c r="F59" s="21">
        <f>F63+F66+F68+F69+F71+F73+F72+F67</f>
        <v>3825301.65</v>
      </c>
      <c r="G59" s="21">
        <f>G60+G61</f>
        <v>3454589.87</v>
      </c>
      <c r="H59" s="21">
        <f t="shared" ref="H59:J59" si="20">H60+H61</f>
        <v>3454589.87</v>
      </c>
      <c r="I59" s="21">
        <f t="shared" si="20"/>
        <v>3711592.96</v>
      </c>
      <c r="J59" s="21">
        <f t="shared" si="20"/>
        <v>3711592.96</v>
      </c>
    </row>
    <row r="60" spans="1:10" ht="31.5">
      <c r="A60" s="26" t="s">
        <v>117</v>
      </c>
      <c r="B60" s="5" t="s">
        <v>21</v>
      </c>
      <c r="C60" s="21"/>
      <c r="D60" s="21"/>
      <c r="E60" s="21"/>
      <c r="F60" s="21"/>
      <c r="G60" s="21">
        <v>88000</v>
      </c>
      <c r="H60" s="21">
        <v>88000</v>
      </c>
      <c r="I60" s="21">
        <v>187000</v>
      </c>
      <c r="J60" s="21">
        <v>187000</v>
      </c>
    </row>
    <row r="61" spans="1:10" ht="31.5">
      <c r="A61" s="26" t="s">
        <v>88</v>
      </c>
      <c r="B61" s="5" t="s">
        <v>21</v>
      </c>
      <c r="C61" s="21"/>
      <c r="D61" s="21"/>
      <c r="E61" s="21"/>
      <c r="F61" s="21"/>
      <c r="G61" s="21">
        <f>G63+G66+G68+G69+G71+G72+G67+G73</f>
        <v>3366589.87</v>
      </c>
      <c r="H61" s="21">
        <f t="shared" ref="H61:J61" si="21">H63+H66+H68+H69+H71+H72+H67+H73</f>
        <v>3366589.87</v>
      </c>
      <c r="I61" s="21">
        <f t="shared" si="21"/>
        <v>3524592.96</v>
      </c>
      <c r="J61" s="21">
        <f t="shared" si="21"/>
        <v>3524592.96</v>
      </c>
    </row>
    <row r="62" spans="1:10" ht="16.5">
      <c r="A62" s="26" t="s">
        <v>15</v>
      </c>
      <c r="B62" s="5"/>
      <c r="C62" s="21"/>
      <c r="D62" s="21"/>
      <c r="E62" s="21"/>
      <c r="F62" s="21"/>
      <c r="G62" s="21"/>
      <c r="H62" s="21"/>
      <c r="I62" s="21"/>
      <c r="J62" s="21"/>
    </row>
    <row r="63" spans="1:10" ht="16.5">
      <c r="A63" s="26" t="s">
        <v>36</v>
      </c>
      <c r="B63" s="5" t="s">
        <v>21</v>
      </c>
      <c r="C63" s="21">
        <v>2088596.8</v>
      </c>
      <c r="D63" s="21">
        <v>2429049.2799999998</v>
      </c>
      <c r="E63" s="21">
        <v>2447658.77</v>
      </c>
      <c r="F63" s="21">
        <v>2447658.77</v>
      </c>
      <c r="G63" s="21">
        <v>2226361.9900000002</v>
      </c>
      <c r="H63" s="21">
        <v>2226361.9900000002</v>
      </c>
      <c r="I63" s="21">
        <v>2158771.08</v>
      </c>
      <c r="J63" s="21">
        <v>2158771.08</v>
      </c>
    </row>
    <row r="64" spans="1:10" ht="16.5">
      <c r="A64" s="26" t="s">
        <v>15</v>
      </c>
      <c r="B64" s="5" t="s">
        <v>21</v>
      </c>
      <c r="C64" s="21"/>
      <c r="D64" s="21"/>
      <c r="E64" s="21"/>
      <c r="F64" s="21"/>
      <c r="G64" s="21"/>
      <c r="H64" s="21"/>
      <c r="I64" s="21"/>
      <c r="J64" s="21"/>
    </row>
    <row r="65" spans="1:10" ht="31.5">
      <c r="A65" s="26" t="s">
        <v>37</v>
      </c>
      <c r="B65" s="5" t="s">
        <v>21</v>
      </c>
      <c r="C65" s="21">
        <v>1862856.6</v>
      </c>
      <c r="D65" s="21">
        <v>2157993.2799999998</v>
      </c>
      <c r="E65" s="21">
        <v>2182918.77</v>
      </c>
      <c r="F65" s="21">
        <v>2182918.77</v>
      </c>
      <c r="G65" s="21">
        <v>2174621.9900000002</v>
      </c>
      <c r="H65" s="21">
        <v>2174621.9900000002</v>
      </c>
      <c r="I65" s="21">
        <v>2107031.08</v>
      </c>
      <c r="J65" s="21">
        <v>2107031.08</v>
      </c>
    </row>
    <row r="66" spans="1:10" ht="16.5">
      <c r="A66" s="26" t="s">
        <v>38</v>
      </c>
      <c r="B66" s="5" t="s">
        <v>21</v>
      </c>
      <c r="C66" s="21">
        <v>91710</v>
      </c>
      <c r="D66" s="21">
        <v>101265</v>
      </c>
      <c r="E66" s="21"/>
      <c r="F66" s="21"/>
      <c r="G66" s="21"/>
      <c r="H66" s="21"/>
      <c r="I66" s="21"/>
      <c r="J66" s="21"/>
    </row>
    <row r="67" spans="1:10" ht="31.5">
      <c r="A67" s="26" t="s">
        <v>99</v>
      </c>
      <c r="B67" s="5" t="s">
        <v>21</v>
      </c>
      <c r="C67" s="21">
        <v>31497.77</v>
      </c>
      <c r="D67" s="21">
        <v>8680</v>
      </c>
      <c r="E67" s="21">
        <v>28680</v>
      </c>
      <c r="F67" s="21">
        <v>28680</v>
      </c>
      <c r="G67" s="21">
        <v>28680</v>
      </c>
      <c r="H67" s="21">
        <v>28680</v>
      </c>
      <c r="I67" s="21">
        <v>28680</v>
      </c>
      <c r="J67" s="21">
        <v>28680</v>
      </c>
    </row>
    <row r="68" spans="1:10" ht="16.5">
      <c r="A68" s="26" t="s">
        <v>39</v>
      </c>
      <c r="B68" s="5" t="s">
        <v>21</v>
      </c>
      <c r="C68" s="21">
        <v>993135.04</v>
      </c>
      <c r="D68" s="21">
        <v>9929094.5399999991</v>
      </c>
      <c r="E68" s="21">
        <v>708539</v>
      </c>
      <c r="F68" s="21">
        <v>708539</v>
      </c>
      <c r="G68" s="21">
        <v>699124</v>
      </c>
      <c r="H68" s="21">
        <v>699124</v>
      </c>
      <c r="I68" s="21">
        <v>924718</v>
      </c>
      <c r="J68" s="21">
        <v>924718</v>
      </c>
    </row>
    <row r="69" spans="1:10" ht="16.5">
      <c r="A69" s="26" t="s">
        <v>40</v>
      </c>
      <c r="B69" s="5" t="s">
        <v>21</v>
      </c>
      <c r="C69" s="21">
        <v>1680683.68</v>
      </c>
      <c r="D69" s="21">
        <v>498426</v>
      </c>
      <c r="E69" s="21">
        <v>272000</v>
      </c>
      <c r="F69" s="21">
        <v>272000</v>
      </c>
      <c r="G69" s="21">
        <v>92000</v>
      </c>
      <c r="H69" s="21">
        <v>92000</v>
      </c>
      <c r="I69" s="21">
        <v>92000</v>
      </c>
      <c r="J69" s="21">
        <v>92000</v>
      </c>
    </row>
    <row r="70" spans="1:10" ht="16.5">
      <c r="A70" s="26" t="s">
        <v>98</v>
      </c>
      <c r="B70" s="5" t="s">
        <v>55</v>
      </c>
      <c r="C70" s="21">
        <v>1350</v>
      </c>
      <c r="D70" s="21">
        <v>7500</v>
      </c>
      <c r="E70" s="21"/>
      <c r="F70" s="21"/>
      <c r="G70" s="21"/>
      <c r="H70" s="21"/>
      <c r="I70" s="21"/>
      <c r="J70" s="21"/>
    </row>
    <row r="71" spans="1:10" ht="16.5">
      <c r="A71" s="26" t="s">
        <v>41</v>
      </c>
      <c r="B71" s="5" t="s">
        <v>21</v>
      </c>
      <c r="C71" s="21">
        <v>20077229.399999999</v>
      </c>
      <c r="D71" s="21">
        <v>123000</v>
      </c>
      <c r="E71" s="21">
        <v>71000</v>
      </c>
      <c r="F71" s="21">
        <v>71000</v>
      </c>
      <c r="G71" s="21">
        <v>23000</v>
      </c>
      <c r="H71" s="21">
        <v>23000</v>
      </c>
      <c r="I71" s="21">
        <v>23000</v>
      </c>
      <c r="J71" s="21">
        <v>23000</v>
      </c>
    </row>
    <row r="72" spans="1:10" ht="16.5">
      <c r="A72" s="25" t="s">
        <v>43</v>
      </c>
      <c r="B72" s="5" t="s">
        <v>21</v>
      </c>
      <c r="C72" s="39">
        <v>257107.01</v>
      </c>
      <c r="D72" s="39">
        <v>272424.24</v>
      </c>
      <c r="E72" s="21">
        <v>272423.88</v>
      </c>
      <c r="F72" s="21">
        <v>272423.88</v>
      </c>
      <c r="G72" s="21">
        <v>272423.88</v>
      </c>
      <c r="H72" s="21">
        <v>272423.88</v>
      </c>
      <c r="I72" s="21">
        <v>272423.88</v>
      </c>
      <c r="J72" s="21">
        <v>272423.88</v>
      </c>
    </row>
    <row r="73" spans="1:10" ht="16.5">
      <c r="A73" s="26" t="s">
        <v>42</v>
      </c>
      <c r="B73" s="5" t="s">
        <v>21</v>
      </c>
      <c r="C73" s="21">
        <v>4371</v>
      </c>
      <c r="D73" s="21">
        <v>11171</v>
      </c>
      <c r="E73" s="21">
        <v>25000</v>
      </c>
      <c r="F73" s="21">
        <v>25000</v>
      </c>
      <c r="G73" s="21">
        <v>25000</v>
      </c>
      <c r="H73" s="21">
        <v>25000</v>
      </c>
      <c r="I73" s="21">
        <v>25000</v>
      </c>
      <c r="J73" s="21">
        <v>25000</v>
      </c>
    </row>
    <row r="74" spans="1:10" ht="31.5">
      <c r="A74" s="25" t="s">
        <v>44</v>
      </c>
      <c r="B74" s="5" t="s">
        <v>21</v>
      </c>
      <c r="C74" s="21">
        <f>C29-C59</f>
        <v>-18137.410000000149</v>
      </c>
      <c r="D74" s="21">
        <f>D29-D59</f>
        <v>-156353.14999999851</v>
      </c>
      <c r="E74" s="21"/>
      <c r="F74" s="21"/>
      <c r="G74" s="21"/>
      <c r="H74" s="21"/>
      <c r="I74" s="21"/>
      <c r="J74" s="21"/>
    </row>
    <row r="75" spans="1:10" ht="31.5">
      <c r="A75" s="37" t="s">
        <v>45</v>
      </c>
      <c r="B75" s="5"/>
      <c r="C75" s="15"/>
      <c r="D75" s="15"/>
      <c r="E75" s="15"/>
      <c r="F75" s="16"/>
      <c r="G75" s="4"/>
      <c r="H75" s="4"/>
      <c r="I75" s="4"/>
      <c r="J75" s="4"/>
    </row>
    <row r="76" spans="1:10" ht="16.5">
      <c r="A76" s="25" t="s">
        <v>46</v>
      </c>
      <c r="B76" s="5"/>
      <c r="C76" s="15"/>
      <c r="D76" s="15"/>
      <c r="E76" s="15"/>
      <c r="F76" s="16"/>
      <c r="G76" s="4"/>
      <c r="H76" s="4"/>
      <c r="I76" s="4"/>
      <c r="J76" s="4"/>
    </row>
    <row r="77" spans="1:10" ht="31.5">
      <c r="A77" s="25" t="s">
        <v>47</v>
      </c>
      <c r="B77" s="5" t="s">
        <v>21</v>
      </c>
      <c r="C77" s="15"/>
      <c r="D77" s="15"/>
      <c r="E77" s="15"/>
      <c r="F77" s="16"/>
      <c r="G77" s="4"/>
      <c r="H77" s="4"/>
      <c r="I77" s="4"/>
      <c r="J77" s="4"/>
    </row>
    <row r="78" spans="1:10" ht="16.5">
      <c r="A78" s="25" t="s">
        <v>15</v>
      </c>
      <c r="B78" s="5" t="s">
        <v>21</v>
      </c>
      <c r="C78" s="15"/>
      <c r="D78" s="15"/>
      <c r="E78" s="15"/>
      <c r="F78" s="16"/>
      <c r="G78" s="4"/>
      <c r="H78" s="4"/>
      <c r="I78" s="4"/>
      <c r="J78" s="4"/>
    </row>
    <row r="79" spans="1:10" ht="16.5">
      <c r="A79" s="25" t="s">
        <v>48</v>
      </c>
      <c r="B79" s="5" t="s">
        <v>21</v>
      </c>
      <c r="C79" s="15"/>
      <c r="D79" s="15"/>
      <c r="E79" s="15"/>
      <c r="F79" s="16"/>
      <c r="G79" s="4"/>
      <c r="H79" s="4"/>
      <c r="I79" s="4"/>
      <c r="J79" s="4"/>
    </row>
    <row r="80" spans="1:10" ht="47.25">
      <c r="A80" s="25" t="s">
        <v>108</v>
      </c>
      <c r="B80" s="5" t="s">
        <v>21</v>
      </c>
      <c r="C80" s="18">
        <f t="shared" ref="C80" si="22">C44</f>
        <v>97954.880000000005</v>
      </c>
      <c r="D80" s="18">
        <f t="shared" ref="D80:J80" si="23">D44</f>
        <v>146856.4</v>
      </c>
      <c r="E80" s="18">
        <f t="shared" si="23"/>
        <v>146644</v>
      </c>
      <c r="F80" s="18">
        <f t="shared" si="23"/>
        <v>146644</v>
      </c>
      <c r="G80" s="18">
        <f t="shared" si="23"/>
        <v>146644</v>
      </c>
      <c r="H80" s="18">
        <f t="shared" si="23"/>
        <v>146644</v>
      </c>
      <c r="I80" s="18">
        <f t="shared" si="23"/>
        <v>146643.99</v>
      </c>
      <c r="J80" s="18">
        <f t="shared" si="23"/>
        <v>146643.99</v>
      </c>
    </row>
    <row r="81" spans="1:10" ht="16.5">
      <c r="A81" s="25" t="s">
        <v>15</v>
      </c>
      <c r="B81" s="5"/>
      <c r="C81" s="15"/>
      <c r="D81" s="15"/>
      <c r="E81" s="15"/>
      <c r="F81" s="16"/>
      <c r="G81" s="4"/>
      <c r="H81" s="4"/>
      <c r="I81" s="4"/>
      <c r="J81" s="4"/>
    </row>
    <row r="82" spans="1:10" ht="16.5">
      <c r="A82" s="25" t="s">
        <v>49</v>
      </c>
      <c r="B82" s="5" t="s">
        <v>21</v>
      </c>
      <c r="C82" s="41">
        <f>C80</f>
        <v>97954.880000000005</v>
      </c>
      <c r="D82" s="41">
        <f>D80</f>
        <v>146856.4</v>
      </c>
      <c r="E82" s="41">
        <f t="shared" ref="E82:J82" si="24">E80</f>
        <v>146644</v>
      </c>
      <c r="F82" s="41">
        <f t="shared" si="24"/>
        <v>146644</v>
      </c>
      <c r="G82" s="41">
        <f t="shared" si="24"/>
        <v>146644</v>
      </c>
      <c r="H82" s="41">
        <f t="shared" si="24"/>
        <v>146644</v>
      </c>
      <c r="I82" s="41">
        <f t="shared" si="24"/>
        <v>146643.99</v>
      </c>
      <c r="J82" s="41">
        <f t="shared" si="24"/>
        <v>146643.99</v>
      </c>
    </row>
    <row r="83" spans="1:10" ht="47.25">
      <c r="A83" s="25" t="s">
        <v>109</v>
      </c>
      <c r="B83" s="5" t="s">
        <v>21</v>
      </c>
      <c r="C83" s="14"/>
      <c r="D83" s="15"/>
      <c r="E83" s="15"/>
      <c r="F83" s="16"/>
      <c r="G83" s="4"/>
      <c r="H83" s="4"/>
      <c r="I83" s="4"/>
      <c r="J83" s="4"/>
    </row>
    <row r="84" spans="1:10" ht="16.5">
      <c r="A84" s="38" t="s">
        <v>50</v>
      </c>
      <c r="B84" s="19"/>
      <c r="C84" s="14"/>
      <c r="D84" s="15"/>
      <c r="E84" s="15"/>
      <c r="F84" s="16"/>
      <c r="G84" s="4"/>
      <c r="H84" s="4"/>
      <c r="I84" s="4"/>
      <c r="J84" s="4"/>
    </row>
    <row r="85" spans="1:10" ht="94.5">
      <c r="A85" s="26" t="s">
        <v>51</v>
      </c>
      <c r="B85" s="5" t="s">
        <v>21</v>
      </c>
      <c r="C85" s="14"/>
      <c r="D85" s="15"/>
      <c r="E85" s="15"/>
      <c r="F85" s="16"/>
      <c r="G85" s="4"/>
      <c r="H85" s="4"/>
      <c r="I85" s="4"/>
      <c r="J85" s="4"/>
    </row>
    <row r="86" spans="1:10" ht="16.5">
      <c r="A86" s="37" t="s">
        <v>52</v>
      </c>
      <c r="B86" s="5"/>
      <c r="C86" s="14"/>
      <c r="D86" s="15"/>
      <c r="E86" s="15"/>
      <c r="F86" s="16"/>
      <c r="G86" s="4"/>
      <c r="H86" s="4"/>
      <c r="I86" s="4"/>
      <c r="J86" s="4"/>
    </row>
    <row r="87" spans="1:10" ht="78.75">
      <c r="A87" s="25" t="s">
        <v>93</v>
      </c>
      <c r="B87" s="5" t="s">
        <v>21</v>
      </c>
      <c r="C87" s="20"/>
      <c r="D87" s="15"/>
      <c r="E87" s="15"/>
      <c r="F87" s="16"/>
      <c r="G87" s="4"/>
      <c r="H87" s="4"/>
      <c r="I87" s="4"/>
      <c r="J87" s="4"/>
    </row>
    <row r="88" spans="1:10" ht="31.5">
      <c r="A88" s="37" t="s">
        <v>53</v>
      </c>
      <c r="B88" s="5"/>
      <c r="C88" s="14"/>
      <c r="D88" s="15"/>
      <c r="E88" s="15"/>
      <c r="F88" s="16"/>
      <c r="G88" s="4"/>
      <c r="H88" s="4"/>
      <c r="I88" s="4"/>
      <c r="J88" s="4"/>
    </row>
    <row r="89" spans="1:10" s="43" customFormat="1" ht="31.5">
      <c r="A89" s="45" t="s">
        <v>54</v>
      </c>
      <c r="B89" s="5" t="s">
        <v>55</v>
      </c>
      <c r="C89" s="47">
        <v>130000000</v>
      </c>
      <c r="D89" s="47">
        <v>135000000</v>
      </c>
      <c r="E89" s="47">
        <v>136000000</v>
      </c>
      <c r="F89" s="47">
        <v>136000000</v>
      </c>
      <c r="G89" s="47">
        <v>136000000</v>
      </c>
      <c r="H89" s="47">
        <v>139000000</v>
      </c>
      <c r="I89" s="47">
        <v>139000000</v>
      </c>
      <c r="J89" s="47">
        <v>139000000</v>
      </c>
    </row>
    <row r="90" spans="1:10" s="43" customFormat="1" ht="16.5">
      <c r="A90" s="45" t="s">
        <v>15</v>
      </c>
      <c r="B90" s="5" t="s">
        <v>55</v>
      </c>
      <c r="C90" s="48"/>
      <c r="D90" s="47"/>
      <c r="E90" s="47"/>
      <c r="F90" s="47"/>
      <c r="G90" s="47"/>
      <c r="H90" s="48"/>
      <c r="I90" s="48"/>
      <c r="J90" s="48"/>
    </row>
    <row r="91" spans="1:10" s="43" customFormat="1" ht="16.5">
      <c r="A91" s="45" t="s">
        <v>56</v>
      </c>
      <c r="B91" s="5" t="s">
        <v>55</v>
      </c>
      <c r="C91" s="49">
        <v>50008000</v>
      </c>
      <c r="D91" s="47">
        <v>50010000</v>
      </c>
      <c r="E91" s="47">
        <v>50012000</v>
      </c>
      <c r="F91" s="47">
        <v>50012000</v>
      </c>
      <c r="G91" s="47">
        <v>50012000</v>
      </c>
      <c r="H91" s="49">
        <v>50015000</v>
      </c>
      <c r="I91" s="49">
        <v>50015000</v>
      </c>
      <c r="J91" s="49">
        <v>50015000</v>
      </c>
    </row>
    <row r="92" spans="1:10" s="43" customFormat="1" ht="16.5">
      <c r="A92" s="45" t="s">
        <v>57</v>
      </c>
      <c r="B92" s="5" t="s">
        <v>55</v>
      </c>
      <c r="C92" s="48">
        <v>43500000</v>
      </c>
      <c r="D92" s="47">
        <v>44100000</v>
      </c>
      <c r="E92" s="47">
        <v>44120000</v>
      </c>
      <c r="F92" s="47">
        <v>44120000</v>
      </c>
      <c r="G92" s="47">
        <v>44120000</v>
      </c>
      <c r="H92" s="48">
        <v>45100000</v>
      </c>
      <c r="I92" s="48">
        <v>45100000</v>
      </c>
      <c r="J92" s="48">
        <v>45100000</v>
      </c>
    </row>
    <row r="93" spans="1:10" s="43" customFormat="1" ht="47.25">
      <c r="A93" s="45" t="s">
        <v>58</v>
      </c>
      <c r="B93" s="5" t="s">
        <v>21</v>
      </c>
      <c r="C93" s="48"/>
      <c r="D93" s="47"/>
      <c r="E93" s="47"/>
      <c r="F93" s="47"/>
      <c r="G93" s="47"/>
      <c r="H93" s="48"/>
      <c r="I93" s="48"/>
      <c r="J93" s="48"/>
    </row>
    <row r="94" spans="1:10" s="43" customFormat="1" ht="31.5">
      <c r="A94" s="45" t="s">
        <v>59</v>
      </c>
      <c r="B94" s="5" t="s">
        <v>21</v>
      </c>
      <c r="C94" s="48"/>
      <c r="D94" s="47"/>
      <c r="E94" s="47"/>
      <c r="F94" s="47"/>
      <c r="G94" s="47"/>
      <c r="H94" s="48"/>
      <c r="I94" s="48"/>
      <c r="J94" s="48"/>
    </row>
    <row r="95" spans="1:10" s="43" customFormat="1" ht="31.5">
      <c r="A95" s="45" t="s">
        <v>60</v>
      </c>
      <c r="B95" s="5" t="s">
        <v>21</v>
      </c>
      <c r="C95" s="48">
        <v>125000000</v>
      </c>
      <c r="D95" s="48">
        <v>127000000</v>
      </c>
      <c r="E95" s="48">
        <v>127000000</v>
      </c>
      <c r="F95" s="48">
        <v>127000000</v>
      </c>
      <c r="G95" s="48">
        <v>127000000</v>
      </c>
      <c r="H95" s="48">
        <v>129000000</v>
      </c>
      <c r="I95" s="48">
        <v>129000000</v>
      </c>
      <c r="J95" s="48">
        <v>129000000</v>
      </c>
    </row>
    <row r="96" spans="1:10" s="43" customFormat="1" ht="16.5">
      <c r="A96" s="45" t="s">
        <v>15</v>
      </c>
      <c r="B96" s="5"/>
      <c r="C96" s="48"/>
      <c r="D96" s="47"/>
      <c r="E96" s="47"/>
      <c r="F96" s="47"/>
      <c r="G96" s="47"/>
      <c r="H96" s="48"/>
      <c r="I96" s="48"/>
      <c r="J96" s="48"/>
    </row>
    <row r="97" spans="1:10" s="43" customFormat="1" ht="31.5">
      <c r="A97" s="45" t="s">
        <v>61</v>
      </c>
      <c r="B97" s="5" t="s">
        <v>21</v>
      </c>
      <c r="C97" s="48">
        <v>32000000</v>
      </c>
      <c r="D97" s="48">
        <v>39000000</v>
      </c>
      <c r="E97" s="48">
        <v>39000000</v>
      </c>
      <c r="F97" s="48">
        <v>39000000</v>
      </c>
      <c r="G97" s="48">
        <v>39000000</v>
      </c>
      <c r="H97" s="48">
        <v>40000000</v>
      </c>
      <c r="I97" s="48">
        <v>40000000</v>
      </c>
      <c r="J97" s="48">
        <v>40000000</v>
      </c>
    </row>
    <row r="98" spans="1:10" s="43" customFormat="1" ht="31.5">
      <c r="A98" s="45" t="s">
        <v>62</v>
      </c>
      <c r="B98" s="5" t="s">
        <v>21</v>
      </c>
      <c r="C98" s="48">
        <v>59000000</v>
      </c>
      <c r="D98" s="48">
        <v>67500000</v>
      </c>
      <c r="E98" s="48">
        <v>67500000</v>
      </c>
      <c r="F98" s="48">
        <v>67500000</v>
      </c>
      <c r="G98" s="48">
        <v>67500000</v>
      </c>
      <c r="H98" s="48">
        <v>68500000</v>
      </c>
      <c r="I98" s="48">
        <v>68500000</v>
      </c>
      <c r="J98" s="48">
        <v>68500000</v>
      </c>
    </row>
    <row r="99" spans="1:10" s="43" customFormat="1" ht="16.5">
      <c r="A99" s="45" t="s">
        <v>63</v>
      </c>
      <c r="B99" s="5" t="s">
        <v>21</v>
      </c>
      <c r="C99" s="49">
        <v>10600000</v>
      </c>
      <c r="D99" s="49">
        <v>10800000</v>
      </c>
      <c r="E99" s="49">
        <v>10900000</v>
      </c>
      <c r="F99" s="49">
        <v>10900000</v>
      </c>
      <c r="G99" s="49">
        <v>10900000</v>
      </c>
      <c r="H99" s="49">
        <v>11000000</v>
      </c>
      <c r="I99" s="49">
        <v>11000000</v>
      </c>
      <c r="J99" s="49">
        <v>11000000</v>
      </c>
    </row>
    <row r="100" spans="1:10" s="43" customFormat="1" ht="16.5">
      <c r="A100" s="45" t="s">
        <v>15</v>
      </c>
      <c r="B100" s="5"/>
      <c r="C100" s="48"/>
      <c r="D100" s="47"/>
      <c r="E100" s="47"/>
      <c r="F100" s="47"/>
      <c r="G100" s="47"/>
      <c r="H100" s="48"/>
      <c r="I100" s="48"/>
      <c r="J100" s="48"/>
    </row>
    <row r="101" spans="1:10" s="43" customFormat="1" ht="31.5">
      <c r="A101" s="45" t="s">
        <v>64</v>
      </c>
      <c r="B101" s="5" t="s">
        <v>21</v>
      </c>
      <c r="C101" s="47">
        <v>6600000</v>
      </c>
      <c r="D101" s="47">
        <v>6610000</v>
      </c>
      <c r="E101" s="47">
        <v>6610000</v>
      </c>
      <c r="F101" s="47">
        <v>6610000</v>
      </c>
      <c r="G101" s="47">
        <v>6610000</v>
      </c>
      <c r="H101" s="47">
        <v>6700000</v>
      </c>
      <c r="I101" s="47">
        <v>6700000</v>
      </c>
      <c r="J101" s="47">
        <v>6700000</v>
      </c>
    </row>
    <row r="102" spans="1:10" s="43" customFormat="1" ht="16.5">
      <c r="A102" s="45" t="s">
        <v>65</v>
      </c>
      <c r="B102" s="5" t="s">
        <v>21</v>
      </c>
      <c r="C102" s="49">
        <v>264000</v>
      </c>
      <c r="D102" s="47">
        <v>268000</v>
      </c>
      <c r="E102" s="47">
        <v>268000</v>
      </c>
      <c r="F102" s="47">
        <v>268000</v>
      </c>
      <c r="G102" s="47">
        <v>268000</v>
      </c>
      <c r="H102" s="49">
        <v>269000</v>
      </c>
      <c r="I102" s="49">
        <v>269000</v>
      </c>
      <c r="J102" s="49">
        <v>269000</v>
      </c>
    </row>
    <row r="103" spans="1:10" s="43" customFormat="1" ht="16.5">
      <c r="A103" s="45" t="s">
        <v>66</v>
      </c>
      <c r="B103" s="5" t="s">
        <v>21</v>
      </c>
      <c r="C103" s="47">
        <v>507000</v>
      </c>
      <c r="D103" s="47">
        <v>509000</v>
      </c>
      <c r="E103" s="47">
        <v>509000</v>
      </c>
      <c r="F103" s="47">
        <v>509000</v>
      </c>
      <c r="G103" s="47">
        <v>509000</v>
      </c>
      <c r="H103" s="47">
        <v>510000</v>
      </c>
      <c r="I103" s="47">
        <v>510000</v>
      </c>
      <c r="J103" s="47">
        <v>510000</v>
      </c>
    </row>
    <row r="104" spans="1:10" s="43" customFormat="1" ht="31.5">
      <c r="A104" s="45" t="s">
        <v>67</v>
      </c>
      <c r="B104" s="5" t="s">
        <v>21</v>
      </c>
      <c r="C104" s="49">
        <v>1100000</v>
      </c>
      <c r="D104" s="49">
        <v>1110000</v>
      </c>
      <c r="E104" s="49">
        <v>1110000</v>
      </c>
      <c r="F104" s="49">
        <v>1110000</v>
      </c>
      <c r="G104" s="49">
        <v>1110000</v>
      </c>
      <c r="H104" s="49">
        <v>1120000</v>
      </c>
      <c r="I104" s="49">
        <v>1120000</v>
      </c>
      <c r="J104" s="49">
        <v>1120000</v>
      </c>
    </row>
    <row r="105" spans="1:10" s="43" customFormat="1" ht="16.5">
      <c r="A105" s="45" t="s">
        <v>68</v>
      </c>
      <c r="B105" s="5" t="s">
        <v>21</v>
      </c>
      <c r="C105" s="47">
        <v>3200000</v>
      </c>
      <c r="D105" s="47">
        <v>3300000</v>
      </c>
      <c r="E105" s="47">
        <v>3300000</v>
      </c>
      <c r="F105" s="47">
        <v>3300000</v>
      </c>
      <c r="G105" s="47">
        <v>3300000</v>
      </c>
      <c r="H105" s="47">
        <v>3400000</v>
      </c>
      <c r="I105" s="47">
        <v>3400000</v>
      </c>
      <c r="J105" s="47">
        <v>3400000</v>
      </c>
    </row>
    <row r="106" spans="1:10" s="44" customFormat="1" ht="47.25">
      <c r="A106" s="45" t="s">
        <v>103</v>
      </c>
      <c r="B106" s="37" t="s">
        <v>21</v>
      </c>
      <c r="C106" s="49">
        <v>2000</v>
      </c>
      <c r="D106" s="49"/>
      <c r="E106" s="49"/>
      <c r="F106" s="49"/>
      <c r="G106" s="49"/>
      <c r="H106" s="49"/>
      <c r="I106" s="49"/>
      <c r="J106" s="49"/>
    </row>
    <row r="107" spans="1:10" s="44" customFormat="1" ht="31.5">
      <c r="A107" s="45" t="s">
        <v>104</v>
      </c>
      <c r="B107" s="37" t="s">
        <v>21</v>
      </c>
      <c r="C107" s="49">
        <v>2000</v>
      </c>
      <c r="D107" s="49"/>
      <c r="E107" s="49"/>
      <c r="F107" s="49"/>
      <c r="G107" s="49"/>
      <c r="H107" s="49"/>
      <c r="I107" s="49"/>
      <c r="J107" s="49"/>
    </row>
    <row r="108" spans="1:10" s="43" customFormat="1" ht="31.5">
      <c r="A108" s="45" t="s">
        <v>105</v>
      </c>
      <c r="B108" s="5" t="s">
        <v>69</v>
      </c>
      <c r="C108" s="49">
        <v>11403.51</v>
      </c>
      <c r="D108" s="49">
        <f t="shared" ref="D108:H108" si="25">D89/D116/12</f>
        <v>11792.45283018868</v>
      </c>
      <c r="E108" s="49">
        <f t="shared" ref="E108:G108" si="26">E89/E116/12</f>
        <v>11879.804332634521</v>
      </c>
      <c r="F108" s="49">
        <f t="shared" si="26"/>
        <v>11879.804332634521</v>
      </c>
      <c r="G108" s="49">
        <f t="shared" si="26"/>
        <v>11879.804332634521</v>
      </c>
      <c r="H108" s="49">
        <f t="shared" si="25"/>
        <v>12192.982456140351</v>
      </c>
      <c r="I108" s="49">
        <f t="shared" ref="I108:J108" si="27">I89/I116/12</f>
        <v>12192.982456140351</v>
      </c>
      <c r="J108" s="49">
        <f t="shared" si="27"/>
        <v>12192.982456140351</v>
      </c>
    </row>
    <row r="109" spans="1:10" s="43" customFormat="1" ht="78.75">
      <c r="A109" s="45" t="s">
        <v>106</v>
      </c>
      <c r="B109" s="5" t="s">
        <v>70</v>
      </c>
      <c r="C109" s="50">
        <v>40</v>
      </c>
      <c r="D109" s="51">
        <v>40</v>
      </c>
      <c r="E109" s="51">
        <v>40</v>
      </c>
      <c r="F109" s="51">
        <v>40</v>
      </c>
      <c r="G109" s="51">
        <v>40</v>
      </c>
      <c r="H109" s="50">
        <v>40</v>
      </c>
      <c r="I109" s="50">
        <v>40</v>
      </c>
      <c r="J109" s="50">
        <v>40</v>
      </c>
    </row>
    <row r="110" spans="1:10" s="43" customFormat="1" ht="16.5">
      <c r="A110" s="37" t="s">
        <v>71</v>
      </c>
      <c r="B110" s="46"/>
      <c r="C110" s="52"/>
      <c r="D110" s="53"/>
      <c r="E110" s="52"/>
      <c r="F110" s="52"/>
      <c r="G110" s="52"/>
      <c r="H110" s="52"/>
      <c r="I110" s="52"/>
      <c r="J110" s="52"/>
    </row>
    <row r="111" spans="1:10" s="43" customFormat="1" ht="78.75">
      <c r="A111" s="45" t="s">
        <v>92</v>
      </c>
      <c r="B111" s="5" t="s">
        <v>21</v>
      </c>
      <c r="C111" s="54"/>
      <c r="D111" s="54"/>
      <c r="E111" s="54"/>
      <c r="F111" s="54"/>
      <c r="G111" s="54"/>
      <c r="H111" s="54"/>
      <c r="I111" s="54"/>
      <c r="J111" s="54"/>
    </row>
    <row r="112" spans="1:10" s="43" customFormat="1" ht="16.5">
      <c r="A112" s="45" t="s">
        <v>72</v>
      </c>
      <c r="B112" s="5" t="s">
        <v>21</v>
      </c>
      <c r="C112" s="54"/>
      <c r="D112" s="54"/>
      <c r="E112" s="54"/>
      <c r="F112" s="54"/>
      <c r="G112" s="54"/>
      <c r="H112" s="54"/>
      <c r="I112" s="54"/>
      <c r="J112" s="54"/>
    </row>
    <row r="113" spans="1:10" s="43" customFormat="1" ht="16.5">
      <c r="A113" s="45" t="s">
        <v>73</v>
      </c>
      <c r="B113" s="5" t="s">
        <v>21</v>
      </c>
      <c r="C113" s="54"/>
      <c r="D113" s="54"/>
      <c r="E113" s="54"/>
      <c r="F113" s="54"/>
      <c r="G113" s="54"/>
      <c r="H113" s="54"/>
      <c r="I113" s="54"/>
      <c r="J113" s="54"/>
    </row>
    <row r="114" spans="1:10" s="43" customFormat="1" ht="63">
      <c r="A114" s="45" t="s">
        <v>74</v>
      </c>
      <c r="B114" s="5" t="s">
        <v>21</v>
      </c>
      <c r="C114" s="52"/>
      <c r="D114" s="55"/>
      <c r="E114" s="52"/>
      <c r="F114" s="52"/>
      <c r="G114" s="52"/>
      <c r="H114" s="52"/>
      <c r="I114" s="52"/>
      <c r="J114" s="52"/>
    </row>
    <row r="115" spans="1:10" s="43" customFormat="1" ht="16.5">
      <c r="A115" s="37" t="s">
        <v>75</v>
      </c>
      <c r="B115" s="5"/>
      <c r="C115" s="55"/>
      <c r="D115" s="55"/>
      <c r="E115" s="52"/>
      <c r="F115" s="52"/>
      <c r="G115" s="52"/>
      <c r="H115" s="52"/>
      <c r="I115" s="52"/>
      <c r="J115" s="52"/>
    </row>
    <row r="116" spans="1:10" s="43" customFormat="1" ht="47.25">
      <c r="A116" s="45" t="s">
        <v>76</v>
      </c>
      <c r="B116" s="5" t="s">
        <v>77</v>
      </c>
      <c r="C116" s="56">
        <v>977</v>
      </c>
      <c r="D116" s="56">
        <v>954</v>
      </c>
      <c r="E116" s="56">
        <v>954</v>
      </c>
      <c r="F116" s="56">
        <v>954</v>
      </c>
      <c r="G116" s="56">
        <v>954</v>
      </c>
      <c r="H116" s="56">
        <v>950</v>
      </c>
      <c r="I116" s="56">
        <v>950</v>
      </c>
      <c r="J116" s="56">
        <v>950</v>
      </c>
    </row>
    <row r="117" spans="1:10" s="43" customFormat="1" ht="31.5">
      <c r="A117" s="45" t="s">
        <v>78</v>
      </c>
      <c r="B117" s="5" t="s">
        <v>77</v>
      </c>
      <c r="C117" s="56">
        <v>641</v>
      </c>
      <c r="D117" s="56">
        <v>613</v>
      </c>
      <c r="E117" s="56">
        <v>613</v>
      </c>
      <c r="F117" s="56">
        <v>610</v>
      </c>
      <c r="G117" s="56">
        <v>610</v>
      </c>
      <c r="H117" s="56">
        <v>610</v>
      </c>
      <c r="I117" s="56">
        <v>610</v>
      </c>
      <c r="J117" s="56">
        <v>610</v>
      </c>
    </row>
    <row r="118" spans="1:10" s="43" customFormat="1" ht="16.5">
      <c r="A118" s="45" t="s">
        <v>15</v>
      </c>
      <c r="B118" s="5"/>
      <c r="C118" s="55"/>
      <c r="D118" s="55"/>
      <c r="E118" s="52"/>
      <c r="F118" s="52"/>
      <c r="G118" s="52"/>
      <c r="H118" s="52"/>
      <c r="I118" s="52"/>
      <c r="J118" s="52"/>
    </row>
    <row r="119" spans="1:10" s="43" customFormat="1" ht="16.5">
      <c r="A119" s="45" t="s">
        <v>79</v>
      </c>
      <c r="B119" s="5" t="s">
        <v>77</v>
      </c>
      <c r="C119" s="55">
        <v>565</v>
      </c>
      <c r="D119" s="55">
        <v>392</v>
      </c>
      <c r="E119" s="52">
        <v>392</v>
      </c>
      <c r="F119" s="52">
        <v>392</v>
      </c>
      <c r="G119" s="52">
        <v>392</v>
      </c>
      <c r="H119" s="52">
        <v>392</v>
      </c>
      <c r="I119" s="52">
        <v>392</v>
      </c>
      <c r="J119" s="52">
        <v>392</v>
      </c>
    </row>
    <row r="120" spans="1:10" s="43" customFormat="1" ht="47.25">
      <c r="A120" s="45" t="s">
        <v>101</v>
      </c>
      <c r="B120" s="5" t="s">
        <v>77</v>
      </c>
      <c r="C120" s="55">
        <v>22</v>
      </c>
      <c r="D120" s="55">
        <v>25</v>
      </c>
      <c r="E120" s="55">
        <v>24</v>
      </c>
      <c r="F120" s="55">
        <v>24</v>
      </c>
      <c r="G120" s="55">
        <v>24</v>
      </c>
      <c r="H120" s="55">
        <v>24</v>
      </c>
      <c r="I120" s="55">
        <v>24</v>
      </c>
      <c r="J120" s="55">
        <v>24</v>
      </c>
    </row>
    <row r="121" spans="1:10" s="43" customFormat="1" ht="63">
      <c r="A121" s="45" t="s">
        <v>90</v>
      </c>
      <c r="B121" s="5" t="s">
        <v>77</v>
      </c>
      <c r="C121" s="56">
        <v>55</v>
      </c>
      <c r="D121" s="56">
        <v>55</v>
      </c>
      <c r="E121" s="56">
        <v>53</v>
      </c>
      <c r="F121" s="56">
        <v>53</v>
      </c>
      <c r="G121" s="56">
        <v>53</v>
      </c>
      <c r="H121" s="56">
        <v>53</v>
      </c>
      <c r="I121" s="56">
        <v>53</v>
      </c>
      <c r="J121" s="56">
        <v>53</v>
      </c>
    </row>
    <row r="122" spans="1:10" s="43" customFormat="1" ht="63.75" customHeight="1">
      <c r="A122" s="45" t="s">
        <v>91</v>
      </c>
      <c r="B122" s="5" t="s">
        <v>70</v>
      </c>
      <c r="C122" s="56">
        <v>8.9</v>
      </c>
      <c r="D122" s="56">
        <v>8.6</v>
      </c>
      <c r="E122" s="56">
        <v>8.6</v>
      </c>
      <c r="F122" s="56">
        <v>8.6</v>
      </c>
      <c r="G122" s="56">
        <v>8.6</v>
      </c>
      <c r="H122" s="56">
        <v>8.6</v>
      </c>
      <c r="I122" s="56">
        <v>8.6</v>
      </c>
      <c r="J122" s="56">
        <v>8.6</v>
      </c>
    </row>
    <row r="123" spans="1:10" s="43" customFormat="1" ht="47.25">
      <c r="A123" s="45" t="s">
        <v>80</v>
      </c>
      <c r="B123" s="5" t="s">
        <v>77</v>
      </c>
      <c r="C123" s="55">
        <v>5</v>
      </c>
      <c r="D123" s="55">
        <v>5</v>
      </c>
      <c r="E123" s="52">
        <v>5</v>
      </c>
      <c r="F123" s="52">
        <v>5</v>
      </c>
      <c r="G123" s="52">
        <v>5</v>
      </c>
      <c r="H123" s="52">
        <v>5</v>
      </c>
      <c r="I123" s="52">
        <v>5</v>
      </c>
      <c r="J123" s="52">
        <v>5</v>
      </c>
    </row>
    <row r="124" spans="1:10" s="43" customFormat="1" ht="16.5">
      <c r="A124" s="37" t="s">
        <v>81</v>
      </c>
      <c r="B124" s="5"/>
      <c r="C124" s="55"/>
      <c r="D124" s="55"/>
      <c r="E124" s="52"/>
      <c r="F124" s="52"/>
      <c r="G124" s="52"/>
      <c r="H124" s="52"/>
      <c r="I124" s="52"/>
      <c r="J124" s="52"/>
    </row>
    <row r="125" spans="1:10" s="43" customFormat="1" ht="49.5">
      <c r="A125" s="45" t="s">
        <v>82</v>
      </c>
      <c r="B125" s="5" t="s">
        <v>83</v>
      </c>
      <c r="C125" s="51"/>
      <c r="D125" s="51"/>
      <c r="E125" s="50"/>
      <c r="F125" s="50"/>
      <c r="G125" s="50"/>
      <c r="H125" s="50"/>
      <c r="I125" s="50"/>
      <c r="J125" s="50"/>
    </row>
    <row r="126" spans="1:10" s="43" customFormat="1" ht="16.5">
      <c r="A126" s="45" t="s">
        <v>15</v>
      </c>
      <c r="B126" s="5"/>
      <c r="C126" s="55"/>
      <c r="D126" s="55"/>
      <c r="E126" s="52"/>
      <c r="F126" s="52"/>
      <c r="G126" s="52"/>
      <c r="H126" s="52"/>
      <c r="I126" s="52"/>
      <c r="J126" s="52"/>
    </row>
    <row r="127" spans="1:10" s="43" customFormat="1" ht="49.5">
      <c r="A127" s="45" t="s">
        <v>100</v>
      </c>
      <c r="B127" s="5" t="s">
        <v>83</v>
      </c>
      <c r="C127" s="55"/>
      <c r="D127" s="55"/>
      <c r="E127" s="52"/>
      <c r="F127" s="52"/>
      <c r="G127" s="52"/>
      <c r="H127" s="52"/>
      <c r="I127" s="52"/>
      <c r="J127" s="52"/>
    </row>
    <row r="128" spans="1:10" s="43" customFormat="1" ht="49.5">
      <c r="A128" s="45" t="s">
        <v>84</v>
      </c>
      <c r="B128" s="5" t="s">
        <v>83</v>
      </c>
      <c r="C128" s="51"/>
      <c r="D128" s="51"/>
      <c r="E128" s="50"/>
      <c r="F128" s="50"/>
      <c r="G128" s="50"/>
      <c r="H128" s="50"/>
      <c r="I128" s="50"/>
      <c r="J128" s="50"/>
    </row>
    <row r="129" spans="1:10" s="43" customFormat="1" ht="31.5">
      <c r="A129" s="45" t="s">
        <v>85</v>
      </c>
      <c r="B129" s="5" t="s">
        <v>86</v>
      </c>
      <c r="C129" s="51">
        <v>800</v>
      </c>
      <c r="D129" s="51">
        <v>800</v>
      </c>
      <c r="E129" s="50">
        <v>800</v>
      </c>
      <c r="F129" s="50">
        <v>800</v>
      </c>
      <c r="G129" s="50">
        <v>800</v>
      </c>
      <c r="H129" s="50">
        <v>800</v>
      </c>
      <c r="I129" s="50">
        <v>700</v>
      </c>
      <c r="J129" s="50">
        <v>700</v>
      </c>
    </row>
    <row r="130" spans="1:10" s="43" customFormat="1" ht="16.5">
      <c r="A130" s="45" t="s">
        <v>15</v>
      </c>
      <c r="B130" s="5"/>
      <c r="C130" s="55"/>
      <c r="D130" s="55"/>
      <c r="E130" s="52"/>
      <c r="F130" s="52"/>
      <c r="G130" s="52"/>
      <c r="H130" s="52"/>
      <c r="I130" s="52"/>
      <c r="J130" s="52"/>
    </row>
    <row r="131" spans="1:10" s="43" customFormat="1" ht="31.5">
      <c r="A131" s="45" t="s">
        <v>87</v>
      </c>
      <c r="B131" s="5" t="s">
        <v>86</v>
      </c>
      <c r="C131" s="55"/>
      <c r="D131" s="55"/>
      <c r="E131" s="52"/>
      <c r="F131" s="52"/>
      <c r="G131" s="52"/>
      <c r="H131" s="52"/>
      <c r="I131" s="52"/>
      <c r="J131" s="52"/>
    </row>
  </sheetData>
  <mergeCells count="10">
    <mergeCell ref="I1:J1"/>
    <mergeCell ref="G2:J2"/>
    <mergeCell ref="G3:J3"/>
    <mergeCell ref="G4:J4"/>
    <mergeCell ref="E11:F11"/>
    <mergeCell ref="G11:H11"/>
    <mergeCell ref="I11:J11"/>
    <mergeCell ref="A7:J7"/>
    <mergeCell ref="A9:J9"/>
    <mergeCell ref="A6:J6"/>
  </mergeCells>
  <pageMargins left="0.39370078740157483" right="0" top="0.6692913385826772" bottom="0.78740157480314965" header="0.51181102362204722" footer="0.51181102362204722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Пользователь</dc:creator>
  <cp:lastModifiedBy>User</cp:lastModifiedBy>
  <cp:lastPrinted>2021-11-10T07:59:18Z</cp:lastPrinted>
  <dcterms:created xsi:type="dcterms:W3CDTF">2016-08-15T03:58:46Z</dcterms:created>
  <dcterms:modified xsi:type="dcterms:W3CDTF">2023-12-13T05:30:59Z</dcterms:modified>
</cp:coreProperties>
</file>