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вода 2023" sheetId="7" r:id="rId1"/>
    <sheet name="мусор" sheetId="9" state="hidden" r:id="rId2"/>
    <sheet name="дороги" sheetId="10" state="hidden" r:id="rId3"/>
  </sheets>
  <calcPr calcId="152511"/>
</workbook>
</file>

<file path=xl/calcChain.xml><?xml version="1.0" encoding="utf-8"?>
<calcChain xmlns="http://schemas.openxmlformats.org/spreadsheetml/2006/main">
  <c r="O22" i="7" l="1"/>
  <c r="G13" i="7"/>
  <c r="D13" i="7"/>
  <c r="J14" i="7"/>
  <c r="J15" i="7"/>
  <c r="J16" i="7"/>
  <c r="J17" i="7"/>
  <c r="J18" i="7"/>
  <c r="J19" i="7"/>
  <c r="J20" i="7"/>
  <c r="J21" i="7"/>
  <c r="J13" i="7"/>
  <c r="H22" i="7"/>
  <c r="E22" i="7"/>
  <c r="J22" i="7" l="1"/>
  <c r="N14" i="7" l="1"/>
  <c r="N15" i="7"/>
  <c r="N16" i="7"/>
  <c r="N17" i="7"/>
  <c r="N18" i="7"/>
  <c r="N19" i="7"/>
  <c r="N20" i="7"/>
  <c r="N21" i="7"/>
  <c r="G15" i="7"/>
  <c r="G16" i="7"/>
  <c r="G17" i="7"/>
  <c r="G18" i="7"/>
  <c r="G19" i="7"/>
  <c r="G20" i="7"/>
  <c r="G21" i="7"/>
  <c r="G14" i="7"/>
  <c r="N13" i="7"/>
  <c r="P13" i="7" s="1"/>
  <c r="D18" i="7"/>
  <c r="P18" i="7" l="1"/>
  <c r="N22" i="7"/>
  <c r="G22" i="7"/>
  <c r="E11" i="10"/>
  <c r="D15" i="7" l="1"/>
  <c r="P15" i="7" s="1"/>
  <c r="D16" i="7"/>
  <c r="P16" i="7" s="1"/>
  <c r="D17" i="7"/>
  <c r="P17" i="7" s="1"/>
  <c r="D19" i="7"/>
  <c r="P19" i="7" s="1"/>
  <c r="D20" i="7"/>
  <c r="P20" i="7" s="1"/>
  <c r="D21" i="7"/>
  <c r="P21" i="7" s="1"/>
  <c r="D14" i="7"/>
  <c r="P14" i="7" l="1"/>
  <c r="D22" i="7"/>
  <c r="P22" i="7" s="1"/>
  <c r="C19" i="9"/>
  <c r="D11" i="9"/>
  <c r="D10" i="9"/>
  <c r="G10" i="9" s="1"/>
  <c r="E19" i="9"/>
  <c r="E12" i="10" l="1"/>
  <c r="E13" i="10"/>
  <c r="E14" i="10"/>
  <c r="E15" i="10"/>
  <c r="E16" i="10"/>
  <c r="E17" i="10"/>
  <c r="E18" i="10"/>
  <c r="F19" i="9"/>
  <c r="G11" i="9"/>
  <c r="D12" i="9"/>
  <c r="G12" i="9" s="1"/>
  <c r="D13" i="9"/>
  <c r="G13" i="9" s="1"/>
  <c r="D14" i="9"/>
  <c r="G14" i="9" s="1"/>
  <c r="D15" i="9"/>
  <c r="G15" i="9" s="1"/>
  <c r="D16" i="9"/>
  <c r="G16" i="9" s="1"/>
  <c r="D17" i="9"/>
  <c r="G17" i="9" s="1"/>
  <c r="D18" i="9"/>
  <c r="E19" i="10" l="1"/>
  <c r="G18" i="9"/>
  <c r="G19" i="9" s="1"/>
  <c r="D19" i="9"/>
  <c r="L22" i="7"/>
  <c r="B19" i="10" l="1"/>
</calcChain>
</file>

<file path=xl/sharedStrings.xml><?xml version="1.0" encoding="utf-8"?>
<sst xmlns="http://schemas.openxmlformats.org/spreadsheetml/2006/main" count="147" uniqueCount="81">
  <si>
    <t>Итого</t>
  </si>
  <si>
    <t>руб.</t>
  </si>
  <si>
    <t>шт.</t>
  </si>
  <si>
    <t>Наименование поселения</t>
  </si>
  <si>
    <t>С</t>
  </si>
  <si>
    <t>И</t>
  </si>
  <si>
    <t>В</t>
  </si>
  <si>
    <t>К</t>
  </si>
  <si>
    <t>размер иных межбюджетных трансфертов</t>
  </si>
  <si>
    <t>единица измерения</t>
  </si>
  <si>
    <t>обозначение показателя</t>
  </si>
  <si>
    <t>Зиминское сельское поселение</t>
  </si>
  <si>
    <t>Китерминское сельское поселение</t>
  </si>
  <si>
    <t>Новокарасукское сельское поселение</t>
  </si>
  <si>
    <t>Оглухинское сельское поселение</t>
  </si>
  <si>
    <t>Пановское сельское поселение</t>
  </si>
  <si>
    <t>Рыжковское сельское поселение</t>
  </si>
  <si>
    <t>Толоконцевское сельское поселение</t>
  </si>
  <si>
    <t>Шипуновское сельское поселение</t>
  </si>
  <si>
    <t>Яманское сельское поселение</t>
  </si>
  <si>
    <t>Н</t>
  </si>
  <si>
    <t>численность населения</t>
  </si>
  <si>
    <t>время работы машины на сборку и вывоз мусора 1 жителя</t>
  </si>
  <si>
    <t>временные затраты на сборку и вывоз мусора поселения</t>
  </si>
  <si>
    <t>стоимость работы машины 1 часа</t>
  </si>
  <si>
    <t>количество раз уборки в год</t>
  </si>
  <si>
    <t>чел.</t>
  </si>
  <si>
    <t>час</t>
  </si>
  <si>
    <t>час.</t>
  </si>
  <si>
    <t>ед.</t>
  </si>
  <si>
    <t>Ч</t>
  </si>
  <si>
    <t>З</t>
  </si>
  <si>
    <t>У</t>
  </si>
  <si>
    <t xml:space="preserve">протяженность автомобильных дорог </t>
  </si>
  <si>
    <t>км.</t>
  </si>
  <si>
    <t>П</t>
  </si>
  <si>
    <t>расходы на содержание 1 скважины</t>
  </si>
  <si>
    <t>исследование воды</t>
  </si>
  <si>
    <t>стоимость 1 исследования воды</t>
  </si>
  <si>
    <t>затраты на проведение анализов воды</t>
  </si>
  <si>
    <t>п.м.</t>
  </si>
  <si>
    <t>О</t>
  </si>
  <si>
    <t>А</t>
  </si>
  <si>
    <t>Е</t>
  </si>
  <si>
    <t>Приложение № 3</t>
  </si>
  <si>
    <t>среднее значение расходов на содержание 1 км. дорог</t>
  </si>
  <si>
    <t>коэффициент</t>
  </si>
  <si>
    <t>к Методике распределения иных межбюджетных трансфертов бюджетам поселений из районного бюджета на 2018 год и на плановый период 2019 и 2020 годов</t>
  </si>
  <si>
    <t>Расчет размера иных межбюджетных трансфертов, предоставляемых бюджетам поселений из районного бюджета на участие в организации деятельности по сбору (в том числе раздельному сбору) и транспортированию твердых коммунальных отходов, на 2018 год</t>
  </si>
  <si>
    <t>к Методике распределения иных межбюджетных трансфертов бюджетам поселений из районного бюджета на 2019 год и на плановый период 2020 и 2021 годов</t>
  </si>
  <si>
    <t>Расчет размера иных межбюджетных трансфертов, предоставляемых бюджетам поселений из районного бюджета в сфере осуществления дорожной деятельности, на 2019 год</t>
  </si>
  <si>
    <t>Б</t>
  </si>
  <si>
    <t>количес-тво скважин</t>
  </si>
  <si>
    <t>водопро-воды</t>
  </si>
  <si>
    <t>размер иных межбюджет-ных трансфертов</t>
  </si>
  <si>
    <t>Д</t>
  </si>
  <si>
    <t>коли-чество отборов проб в год</t>
  </si>
  <si>
    <t>стоимость содержа-ния скважин</t>
  </si>
  <si>
    <t>Г</t>
  </si>
  <si>
    <t>единица                                                                измерения</t>
  </si>
  <si>
    <t>расходы на содержание одного колодца</t>
  </si>
  <si>
    <t>стоимость содержания колодцев</t>
  </si>
  <si>
    <t>5</t>
  </si>
  <si>
    <t>4</t>
  </si>
  <si>
    <t>7</t>
  </si>
  <si>
    <t>9</t>
  </si>
  <si>
    <t>6</t>
  </si>
  <si>
    <t>коли-чество обществен-ных колод-цев</t>
  </si>
  <si>
    <t>расходы на содержание водопрово-дов</t>
  </si>
  <si>
    <t>стоимость содержания водопрово-дов</t>
  </si>
  <si>
    <t xml:space="preserve">количест-во точек отбора проб </t>
  </si>
  <si>
    <t>Приобретение оборудования для водозаборных скважин</t>
  </si>
  <si>
    <t>х</t>
  </si>
  <si>
    <t>Расчет размера иных межбюджетных трансфертов,                                                                                                                                                                                                                                                                                                                                                                                         предоставляемых бюджетам поселений из районного бюджета в сфере организации в границах поселения водоснабжения населения, на 2023 год</t>
  </si>
  <si>
    <t>Приложение № 1</t>
  </si>
  <si>
    <t>к Методике распределения иных межбюджетных трансфертов бюджетам поселений из районного бюджета на 2023 год и на плановый период 2024 и 2025 годов</t>
  </si>
  <si>
    <t>Ж</t>
  </si>
  <si>
    <t>Л</t>
  </si>
  <si>
    <t>М</t>
  </si>
  <si>
    <t>Т</t>
  </si>
  <si>
    <t xml:space="preserve">к постановлению Администрации                                                                                                               Крутинского муниципального района                                                                                             от "   " января 2023 года "    -п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</si>
</sst>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9" fontId="3" fillId="0" borderId="0" xfId="0" applyNumberFormat="1" applyFont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4" fontId="0" fillId="0" borderId="0" xfId="0" applyNumberFormat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0" fillId="0" borderId="0" xfId="0" applyFill="1"/>
    <xf numFmtId="2" fontId="3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 wrapText="1"/>
    </xf>
    <xf numFmtId="49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23"/>
  <sheetViews>
    <sheetView tabSelected="1" zoomScaleNormal="100" zoomScaleSheetLayoutView="100" workbookViewId="0">
      <selection activeCell="A7" sqref="A7:P7"/>
    </sheetView>
  </sheetViews>
  <sheetFormatPr defaultRowHeight="15" x14ac:dyDescent="0.25"/>
  <cols>
    <col min="1" max="1" width="22.28515625" customWidth="1"/>
    <col min="2" max="2" width="10.5703125" customWidth="1"/>
    <col min="3" max="3" width="12.85546875" customWidth="1"/>
    <col min="4" max="4" width="11.140625" customWidth="1"/>
    <col min="5" max="5" width="8" customWidth="1"/>
    <col min="6" max="6" width="9.42578125" customWidth="1"/>
    <col min="7" max="7" width="12.42578125" customWidth="1"/>
    <col min="8" max="8" width="12.5703125" customWidth="1"/>
    <col min="9" max="9" width="13.42578125" customWidth="1"/>
    <col min="10" max="10" width="12.42578125" customWidth="1"/>
    <col min="11" max="11" width="11.140625" customWidth="1"/>
    <col min="12" max="12" width="9.140625" customWidth="1"/>
    <col min="13" max="13" width="14.140625" customWidth="1"/>
    <col min="14" max="15" width="12.5703125" customWidth="1"/>
    <col min="16" max="16" width="13.85546875" customWidth="1"/>
    <col min="17" max="17" width="9.140625" hidden="1" customWidth="1"/>
  </cols>
  <sheetData>
    <row r="1" spans="1:17" x14ac:dyDescent="0.25">
      <c r="O1" s="53" t="s">
        <v>74</v>
      </c>
      <c r="P1" s="53"/>
    </row>
    <row r="2" spans="1:17" x14ac:dyDescent="0.25">
      <c r="K2" s="39" t="s">
        <v>80</v>
      </c>
      <c r="L2" s="53"/>
      <c r="M2" s="53"/>
      <c r="N2" s="53"/>
      <c r="O2" s="53"/>
      <c r="P2" s="53"/>
    </row>
    <row r="3" spans="1:17" ht="27.75" customHeight="1" x14ac:dyDescent="0.25">
      <c r="K3" s="53"/>
      <c r="L3" s="53"/>
      <c r="M3" s="53"/>
      <c r="N3" s="53"/>
      <c r="O3" s="53"/>
      <c r="P3" s="53"/>
    </row>
    <row r="4" spans="1:17" ht="20.25" customHeight="1" x14ac:dyDescent="0.25">
      <c r="E4" s="4"/>
      <c r="M4" s="4"/>
      <c r="N4" s="4"/>
      <c r="O4" s="38" t="s">
        <v>74</v>
      </c>
      <c r="P4" s="38"/>
      <c r="Q4" s="38"/>
    </row>
    <row r="5" spans="1:17" ht="48.75" customHeight="1" x14ac:dyDescent="0.25">
      <c r="E5" s="4"/>
      <c r="K5" s="54" t="s">
        <v>75</v>
      </c>
      <c r="L5" s="54"/>
      <c r="M5" s="54"/>
      <c r="N5" s="54"/>
      <c r="O5" s="54"/>
      <c r="P5" s="54"/>
      <c r="Q5" s="37"/>
    </row>
    <row r="6" spans="1:17" ht="25.5" customHeight="1" x14ac:dyDescent="0.25"/>
    <row r="7" spans="1:17" ht="42" customHeight="1" x14ac:dyDescent="0.25">
      <c r="A7" s="55" t="s">
        <v>73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7" ht="13.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7" ht="29.25" customHeight="1" x14ac:dyDescent="0.25">
      <c r="A9" s="42" t="s">
        <v>3</v>
      </c>
      <c r="B9" s="44" t="s">
        <v>52</v>
      </c>
      <c r="C9" s="42" t="s">
        <v>36</v>
      </c>
      <c r="D9" s="42" t="s">
        <v>57</v>
      </c>
      <c r="E9" s="40" t="s">
        <v>67</v>
      </c>
      <c r="F9" s="40" t="s">
        <v>60</v>
      </c>
      <c r="G9" s="40" t="s">
        <v>61</v>
      </c>
      <c r="H9" s="40" t="s">
        <v>53</v>
      </c>
      <c r="I9" s="40" t="s">
        <v>68</v>
      </c>
      <c r="J9" s="40" t="s">
        <v>69</v>
      </c>
      <c r="K9" s="46" t="s">
        <v>37</v>
      </c>
      <c r="L9" s="47"/>
      <c r="M9" s="47"/>
      <c r="N9" s="48"/>
      <c r="O9" s="42" t="s">
        <v>71</v>
      </c>
      <c r="P9" s="42" t="s">
        <v>54</v>
      </c>
    </row>
    <row r="10" spans="1:17" ht="81" customHeight="1" x14ac:dyDescent="0.25">
      <c r="A10" s="43"/>
      <c r="B10" s="45"/>
      <c r="C10" s="43"/>
      <c r="D10" s="43"/>
      <c r="E10" s="41"/>
      <c r="F10" s="41"/>
      <c r="G10" s="41"/>
      <c r="H10" s="41"/>
      <c r="I10" s="41"/>
      <c r="J10" s="41"/>
      <c r="K10" s="3" t="s">
        <v>70</v>
      </c>
      <c r="L10" s="3" t="s">
        <v>56</v>
      </c>
      <c r="M10" s="3" t="s">
        <v>38</v>
      </c>
      <c r="N10" s="3" t="s">
        <v>39</v>
      </c>
      <c r="O10" s="43"/>
      <c r="P10" s="43"/>
    </row>
    <row r="11" spans="1:17" ht="33.75" customHeight="1" x14ac:dyDescent="0.25">
      <c r="A11" s="28" t="s">
        <v>59</v>
      </c>
      <c r="B11" s="7" t="s">
        <v>2</v>
      </c>
      <c r="C11" s="7" t="s">
        <v>1</v>
      </c>
      <c r="D11" s="7" t="s">
        <v>1</v>
      </c>
      <c r="E11" s="7" t="s">
        <v>2</v>
      </c>
      <c r="F11" s="7" t="s">
        <v>1</v>
      </c>
      <c r="G11" s="7" t="s">
        <v>1</v>
      </c>
      <c r="H11" s="7" t="s">
        <v>40</v>
      </c>
      <c r="I11" s="7" t="s">
        <v>1</v>
      </c>
      <c r="J11" s="7" t="s">
        <v>1</v>
      </c>
      <c r="K11" s="7" t="s">
        <v>2</v>
      </c>
      <c r="L11" s="7" t="s">
        <v>2</v>
      </c>
      <c r="M11" s="7" t="s">
        <v>1</v>
      </c>
      <c r="N11" s="7" t="s">
        <v>1</v>
      </c>
      <c r="O11" s="7" t="s">
        <v>1</v>
      </c>
      <c r="P11" s="7" t="s">
        <v>1</v>
      </c>
    </row>
    <row r="12" spans="1:17" ht="31.5" x14ac:dyDescent="0.25">
      <c r="A12" s="1" t="s">
        <v>10</v>
      </c>
      <c r="B12" s="7" t="s">
        <v>42</v>
      </c>
      <c r="C12" s="7" t="s">
        <v>51</v>
      </c>
      <c r="D12" s="7" t="s">
        <v>6</v>
      </c>
      <c r="E12" s="7" t="s">
        <v>58</v>
      </c>
      <c r="F12" s="7" t="s">
        <v>55</v>
      </c>
      <c r="G12" s="7" t="s">
        <v>43</v>
      </c>
      <c r="H12" s="7" t="s">
        <v>76</v>
      </c>
      <c r="I12" s="7" t="s">
        <v>31</v>
      </c>
      <c r="J12" s="7" t="s">
        <v>5</v>
      </c>
      <c r="K12" s="7" t="s">
        <v>7</v>
      </c>
      <c r="L12" s="7" t="s">
        <v>77</v>
      </c>
      <c r="M12" s="7" t="s">
        <v>78</v>
      </c>
      <c r="N12" s="7" t="s">
        <v>20</v>
      </c>
      <c r="O12" s="7" t="s">
        <v>41</v>
      </c>
      <c r="P12" s="7" t="s">
        <v>79</v>
      </c>
    </row>
    <row r="13" spans="1:17" s="34" customFormat="1" ht="43.5" customHeight="1" x14ac:dyDescent="0.25">
      <c r="A13" s="29" t="s">
        <v>11</v>
      </c>
      <c r="B13" s="30">
        <v>1</v>
      </c>
      <c r="C13" s="31">
        <v>10840</v>
      </c>
      <c r="D13" s="31">
        <f>B13*C13</f>
        <v>10840</v>
      </c>
      <c r="E13" s="32">
        <v>4</v>
      </c>
      <c r="F13" s="31">
        <v>5000</v>
      </c>
      <c r="G13" s="31">
        <f t="shared" ref="G13:G21" si="0">E13*F13</f>
        <v>20000</v>
      </c>
      <c r="H13" s="31">
        <v>10929</v>
      </c>
      <c r="I13" s="31">
        <v>9.1999999999999993</v>
      </c>
      <c r="J13" s="31">
        <f>H13*I13</f>
        <v>100546.79999999999</v>
      </c>
      <c r="K13" s="35" t="s">
        <v>63</v>
      </c>
      <c r="L13" s="33" t="s">
        <v>63</v>
      </c>
      <c r="M13" s="31">
        <v>3454.8</v>
      </c>
      <c r="N13" s="31">
        <f>K13*L13*M13</f>
        <v>55276.800000000003</v>
      </c>
      <c r="O13" s="31">
        <v>0</v>
      </c>
      <c r="P13" s="31">
        <f t="shared" ref="P13:P21" si="1">D13+G13+N13+J13</f>
        <v>186663.59999999998</v>
      </c>
    </row>
    <row r="14" spans="1:17" s="34" customFormat="1" ht="43.5" customHeight="1" x14ac:dyDescent="0.25">
      <c r="A14" s="29" t="s">
        <v>12</v>
      </c>
      <c r="B14" s="30">
        <v>3</v>
      </c>
      <c r="C14" s="31">
        <v>10840</v>
      </c>
      <c r="D14" s="31">
        <f>B14*C14</f>
        <v>32520</v>
      </c>
      <c r="E14" s="32">
        <v>0</v>
      </c>
      <c r="F14" s="31">
        <v>0</v>
      </c>
      <c r="G14" s="31">
        <f>E14*F14</f>
        <v>0</v>
      </c>
      <c r="H14" s="31">
        <v>7274.5</v>
      </c>
      <c r="I14" s="31">
        <v>9.1999999999999993</v>
      </c>
      <c r="J14" s="31">
        <f t="shared" ref="J14:J21" si="2">H14*I14</f>
        <v>66925.399999999994</v>
      </c>
      <c r="K14" s="35" t="s">
        <v>62</v>
      </c>
      <c r="L14" s="33" t="s">
        <v>63</v>
      </c>
      <c r="M14" s="31">
        <v>3454.8</v>
      </c>
      <c r="N14" s="31">
        <f t="shared" ref="N14:N21" si="3">K14*L14*M14</f>
        <v>69096</v>
      </c>
      <c r="O14" s="31">
        <v>0</v>
      </c>
      <c r="P14" s="31">
        <f t="shared" si="1"/>
        <v>168541.4</v>
      </c>
    </row>
    <row r="15" spans="1:17" s="34" customFormat="1" ht="47.25" customHeight="1" x14ac:dyDescent="0.25">
      <c r="A15" s="29" t="s">
        <v>13</v>
      </c>
      <c r="B15" s="30">
        <v>6</v>
      </c>
      <c r="C15" s="31">
        <v>10840</v>
      </c>
      <c r="D15" s="31">
        <f t="shared" ref="D15:D21" si="4">B15*C15</f>
        <v>65040</v>
      </c>
      <c r="E15" s="32">
        <v>9</v>
      </c>
      <c r="F15" s="31">
        <v>5000</v>
      </c>
      <c r="G15" s="31">
        <f t="shared" si="0"/>
        <v>45000</v>
      </c>
      <c r="H15" s="31">
        <v>8260</v>
      </c>
      <c r="I15" s="31">
        <v>9.1999999999999993</v>
      </c>
      <c r="J15" s="31">
        <f t="shared" si="2"/>
        <v>75992</v>
      </c>
      <c r="K15" s="35" t="s">
        <v>63</v>
      </c>
      <c r="L15" s="33" t="s">
        <v>63</v>
      </c>
      <c r="M15" s="31">
        <v>3454.8</v>
      </c>
      <c r="N15" s="31">
        <f t="shared" si="3"/>
        <v>55276.800000000003</v>
      </c>
      <c r="O15" s="31">
        <v>0</v>
      </c>
      <c r="P15" s="31">
        <f t="shared" si="1"/>
        <v>241308.79999999999</v>
      </c>
    </row>
    <row r="16" spans="1:17" s="34" customFormat="1" ht="47.25" customHeight="1" x14ac:dyDescent="0.25">
      <c r="A16" s="29" t="s">
        <v>14</v>
      </c>
      <c r="B16" s="30">
        <v>5</v>
      </c>
      <c r="C16" s="31">
        <v>10840</v>
      </c>
      <c r="D16" s="31">
        <f t="shared" si="4"/>
        <v>54200</v>
      </c>
      <c r="E16" s="32">
        <v>1</v>
      </c>
      <c r="F16" s="31">
        <v>5000</v>
      </c>
      <c r="G16" s="31">
        <f t="shared" si="0"/>
        <v>5000</v>
      </c>
      <c r="H16" s="31">
        <v>8867</v>
      </c>
      <c r="I16" s="31">
        <v>9.1999999999999993</v>
      </c>
      <c r="J16" s="31">
        <f t="shared" si="2"/>
        <v>81576.399999999994</v>
      </c>
      <c r="K16" s="35" t="s">
        <v>64</v>
      </c>
      <c r="L16" s="33" t="s">
        <v>63</v>
      </c>
      <c r="M16" s="31">
        <v>3454.8</v>
      </c>
      <c r="N16" s="31">
        <f t="shared" si="3"/>
        <v>96734.400000000009</v>
      </c>
      <c r="O16" s="31">
        <v>0</v>
      </c>
      <c r="P16" s="31">
        <f t="shared" si="1"/>
        <v>237510.80000000002</v>
      </c>
    </row>
    <row r="17" spans="1:16" s="34" customFormat="1" ht="47.25" customHeight="1" x14ac:dyDescent="0.25">
      <c r="A17" s="29" t="s">
        <v>15</v>
      </c>
      <c r="B17" s="30">
        <v>7</v>
      </c>
      <c r="C17" s="31">
        <v>10840</v>
      </c>
      <c r="D17" s="31">
        <f t="shared" si="4"/>
        <v>75880</v>
      </c>
      <c r="E17" s="32">
        <v>3</v>
      </c>
      <c r="F17" s="31">
        <v>5000</v>
      </c>
      <c r="G17" s="31">
        <f t="shared" si="0"/>
        <v>15000</v>
      </c>
      <c r="H17" s="31">
        <v>17525.900000000001</v>
      </c>
      <c r="I17" s="31">
        <v>9.1999999999999993</v>
      </c>
      <c r="J17" s="31">
        <f t="shared" si="2"/>
        <v>161238.28</v>
      </c>
      <c r="K17" s="35" t="s">
        <v>64</v>
      </c>
      <c r="L17" s="33" t="s">
        <v>63</v>
      </c>
      <c r="M17" s="31">
        <v>3454.8</v>
      </c>
      <c r="N17" s="31">
        <f t="shared" si="3"/>
        <v>96734.400000000009</v>
      </c>
      <c r="O17" s="31">
        <v>53769.3</v>
      </c>
      <c r="P17" s="31">
        <f>D17+G17+N17+J17+O17</f>
        <v>402621.98000000004</v>
      </c>
    </row>
    <row r="18" spans="1:16" s="34" customFormat="1" ht="47.25" customHeight="1" x14ac:dyDescent="0.25">
      <c r="A18" s="29" t="s">
        <v>16</v>
      </c>
      <c r="B18" s="30">
        <v>2</v>
      </c>
      <c r="C18" s="31">
        <v>10840</v>
      </c>
      <c r="D18" s="31">
        <f t="shared" si="4"/>
        <v>21680</v>
      </c>
      <c r="E18" s="32">
        <v>6</v>
      </c>
      <c r="F18" s="31">
        <v>5000</v>
      </c>
      <c r="G18" s="31">
        <f t="shared" si="0"/>
        <v>30000</v>
      </c>
      <c r="H18" s="31">
        <v>873</v>
      </c>
      <c r="I18" s="31">
        <v>9.1999999999999993</v>
      </c>
      <c r="J18" s="31">
        <f t="shared" si="2"/>
        <v>8031.5999999999995</v>
      </c>
      <c r="K18" s="35" t="s">
        <v>62</v>
      </c>
      <c r="L18" s="33" t="s">
        <v>63</v>
      </c>
      <c r="M18" s="31">
        <v>3454.8</v>
      </c>
      <c r="N18" s="31">
        <f t="shared" si="3"/>
        <v>69096</v>
      </c>
      <c r="O18" s="31">
        <v>0</v>
      </c>
      <c r="P18" s="31">
        <f t="shared" si="1"/>
        <v>128807.6</v>
      </c>
    </row>
    <row r="19" spans="1:16" s="34" customFormat="1" ht="47.25" customHeight="1" x14ac:dyDescent="0.25">
      <c r="A19" s="29" t="s">
        <v>17</v>
      </c>
      <c r="B19" s="30">
        <v>3</v>
      </c>
      <c r="C19" s="31">
        <v>10840</v>
      </c>
      <c r="D19" s="31">
        <f t="shared" si="4"/>
        <v>32520</v>
      </c>
      <c r="E19" s="32">
        <v>6</v>
      </c>
      <c r="F19" s="31">
        <v>5000</v>
      </c>
      <c r="G19" s="31">
        <f t="shared" si="0"/>
        <v>30000</v>
      </c>
      <c r="H19" s="31">
        <v>3019</v>
      </c>
      <c r="I19" s="31">
        <v>9.1999999999999993</v>
      </c>
      <c r="J19" s="31">
        <f t="shared" si="2"/>
        <v>27774.799999999999</v>
      </c>
      <c r="K19" s="35" t="s">
        <v>65</v>
      </c>
      <c r="L19" s="33" t="s">
        <v>63</v>
      </c>
      <c r="M19" s="31">
        <v>3454.8</v>
      </c>
      <c r="N19" s="31">
        <f t="shared" si="3"/>
        <v>124372.8</v>
      </c>
      <c r="O19" s="31">
        <v>0</v>
      </c>
      <c r="P19" s="31">
        <f t="shared" si="1"/>
        <v>214667.59999999998</v>
      </c>
    </row>
    <row r="20" spans="1:16" s="34" customFormat="1" ht="47.25" customHeight="1" x14ac:dyDescent="0.25">
      <c r="A20" s="29" t="s">
        <v>18</v>
      </c>
      <c r="B20" s="30">
        <v>5</v>
      </c>
      <c r="C20" s="31">
        <v>10840</v>
      </c>
      <c r="D20" s="31">
        <f t="shared" si="4"/>
        <v>54200</v>
      </c>
      <c r="E20" s="32">
        <v>0</v>
      </c>
      <c r="F20" s="31">
        <v>0</v>
      </c>
      <c r="G20" s="31">
        <f t="shared" si="0"/>
        <v>0</v>
      </c>
      <c r="H20" s="36">
        <v>3602</v>
      </c>
      <c r="I20" s="31">
        <v>9.1999999999999993</v>
      </c>
      <c r="J20" s="31">
        <f t="shared" si="2"/>
        <v>33138.399999999994</v>
      </c>
      <c r="K20" s="35" t="s">
        <v>66</v>
      </c>
      <c r="L20" s="33" t="s">
        <v>63</v>
      </c>
      <c r="M20" s="31">
        <v>3454.8</v>
      </c>
      <c r="N20" s="31">
        <f t="shared" si="3"/>
        <v>82915.200000000012</v>
      </c>
      <c r="O20" s="31">
        <v>0</v>
      </c>
      <c r="P20" s="31">
        <f t="shared" si="1"/>
        <v>170253.6</v>
      </c>
    </row>
    <row r="21" spans="1:16" s="34" customFormat="1" ht="41.25" customHeight="1" x14ac:dyDescent="0.25">
      <c r="A21" s="29" t="s">
        <v>19</v>
      </c>
      <c r="B21" s="30">
        <v>3</v>
      </c>
      <c r="C21" s="31">
        <v>10840</v>
      </c>
      <c r="D21" s="31">
        <f t="shared" si="4"/>
        <v>32520</v>
      </c>
      <c r="E21" s="32">
        <v>7</v>
      </c>
      <c r="F21" s="31">
        <v>5000</v>
      </c>
      <c r="G21" s="31">
        <f t="shared" si="0"/>
        <v>35000</v>
      </c>
      <c r="H21" s="31">
        <v>5799</v>
      </c>
      <c r="I21" s="31">
        <v>9.1999999999999993</v>
      </c>
      <c r="J21" s="31">
        <f t="shared" si="2"/>
        <v>53350.799999999996</v>
      </c>
      <c r="K21" s="35" t="s">
        <v>66</v>
      </c>
      <c r="L21" s="33" t="s">
        <v>63</v>
      </c>
      <c r="M21" s="31">
        <v>3454.8</v>
      </c>
      <c r="N21" s="31">
        <f t="shared" si="3"/>
        <v>82915.200000000012</v>
      </c>
      <c r="O21" s="31">
        <v>0</v>
      </c>
      <c r="P21" s="31">
        <f t="shared" si="1"/>
        <v>203786</v>
      </c>
    </row>
    <row r="22" spans="1:16" ht="15.75" x14ac:dyDescent="0.25">
      <c r="A22" s="21" t="s">
        <v>0</v>
      </c>
      <c r="B22" s="7">
        <v>35</v>
      </c>
      <c r="C22" s="8" t="s">
        <v>72</v>
      </c>
      <c r="D22" s="8">
        <f>SUM(D13:D21)</f>
        <v>379400</v>
      </c>
      <c r="E22" s="8">
        <f>SUM(E13:E21)</f>
        <v>36</v>
      </c>
      <c r="F22" s="8" t="s">
        <v>72</v>
      </c>
      <c r="G22" s="8">
        <f>SUM(G13:G21)</f>
        <v>180000</v>
      </c>
      <c r="H22" s="8">
        <f>SUM(H13:H21)</f>
        <v>66149.399999999994</v>
      </c>
      <c r="I22" s="8" t="s">
        <v>72</v>
      </c>
      <c r="J22" s="8">
        <f>SUM(J13:J21)</f>
        <v>608574.48</v>
      </c>
      <c r="K22" s="22">
        <v>53</v>
      </c>
      <c r="L22" s="27">
        <f t="shared" ref="L22" si="5">L21+L20+L19+L18+L17+L16+L15+L14+L13</f>
        <v>36</v>
      </c>
      <c r="M22" s="8" t="s">
        <v>72</v>
      </c>
      <c r="N22" s="8">
        <f>SUM(N13:N21)</f>
        <v>732417.60000000009</v>
      </c>
      <c r="O22" s="8">
        <f>SUM(O13:O21)</f>
        <v>53769.3</v>
      </c>
      <c r="P22" s="8">
        <f>D22+G22+N22+J22+O22</f>
        <v>1954161.3800000001</v>
      </c>
    </row>
    <row r="23" spans="1:16" x14ac:dyDescent="0.25">
      <c r="O23" s="26"/>
    </row>
  </sheetData>
  <mergeCells count="18">
    <mergeCell ref="O1:P1"/>
    <mergeCell ref="K2:P3"/>
    <mergeCell ref="O4:Q4"/>
    <mergeCell ref="K5:P5"/>
    <mergeCell ref="F9:F10"/>
    <mergeCell ref="G9:G10"/>
    <mergeCell ref="A7:P7"/>
    <mergeCell ref="A9:A10"/>
    <mergeCell ref="B9:B10"/>
    <mergeCell ref="C9:C10"/>
    <mergeCell ref="D9:D10"/>
    <mergeCell ref="E9:E10"/>
    <mergeCell ref="H9:H10"/>
    <mergeCell ref="I9:I10"/>
    <mergeCell ref="J9:J10"/>
    <mergeCell ref="P9:P10"/>
    <mergeCell ref="K9:N9"/>
    <mergeCell ref="O9:O10"/>
  </mergeCells>
  <pageMargins left="3.937007874015748E-2" right="3.937007874015748E-2" top="0.23622047244094491" bottom="0.15748031496062992" header="0.23622047244094491" footer="0.15748031496062992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zoomScale="78" zoomScaleNormal="100" zoomScaleSheetLayoutView="78" workbookViewId="0">
      <selection activeCell="D16" sqref="D16"/>
    </sheetView>
  </sheetViews>
  <sheetFormatPr defaultRowHeight="15" x14ac:dyDescent="0.25"/>
  <cols>
    <col min="1" max="1" width="43" customWidth="1"/>
    <col min="2" max="2" width="14.7109375" customWidth="1"/>
    <col min="3" max="3" width="17.42578125" customWidth="1"/>
    <col min="4" max="4" width="19.5703125" customWidth="1"/>
    <col min="5" max="5" width="15.85546875" customWidth="1"/>
    <col min="6" max="6" width="14.7109375" customWidth="1"/>
    <col min="7" max="7" width="16.85546875" customWidth="1"/>
  </cols>
  <sheetData>
    <row r="1" spans="1:7" ht="15.75" x14ac:dyDescent="0.25">
      <c r="A1" s="5"/>
      <c r="B1" s="5"/>
      <c r="C1" s="5"/>
      <c r="D1" s="5"/>
      <c r="E1" s="5"/>
      <c r="F1" s="49" t="s">
        <v>44</v>
      </c>
      <c r="G1" s="49"/>
    </row>
    <row r="2" spans="1:7" ht="69.75" customHeight="1" x14ac:dyDescent="0.25">
      <c r="A2" s="5"/>
      <c r="B2" s="5"/>
      <c r="C2" s="5"/>
      <c r="D2" s="5"/>
      <c r="E2" s="49" t="s">
        <v>47</v>
      </c>
      <c r="F2" s="49"/>
      <c r="G2" s="49"/>
    </row>
    <row r="3" spans="1:7" ht="10.5" customHeight="1" x14ac:dyDescent="0.25">
      <c r="A3" s="5"/>
      <c r="B3" s="5"/>
      <c r="C3" s="5"/>
      <c r="D3" s="5"/>
      <c r="E3" s="5"/>
      <c r="F3" s="5"/>
      <c r="G3" s="5"/>
    </row>
    <row r="4" spans="1:7" ht="15.75" hidden="1" x14ac:dyDescent="0.25">
      <c r="A4" s="5"/>
      <c r="B4" s="5"/>
      <c r="C4" s="5"/>
      <c r="D4" s="5"/>
      <c r="E4" s="5"/>
      <c r="F4" s="5"/>
      <c r="G4" s="5"/>
    </row>
    <row r="5" spans="1:7" ht="57.75" customHeight="1" x14ac:dyDescent="0.25">
      <c r="A5" s="50" t="s">
        <v>48</v>
      </c>
      <c r="B5" s="50"/>
      <c r="C5" s="50"/>
      <c r="D5" s="50"/>
      <c r="E5" s="50"/>
      <c r="F5" s="50"/>
      <c r="G5" s="50"/>
    </row>
    <row r="6" spans="1:7" ht="15.75" x14ac:dyDescent="0.25">
      <c r="A6" s="5"/>
      <c r="B6" s="5"/>
      <c r="C6" s="5"/>
      <c r="D6" s="5"/>
      <c r="E6" s="5"/>
      <c r="F6" s="5"/>
      <c r="G6" s="5"/>
    </row>
    <row r="7" spans="1:7" ht="81" customHeight="1" x14ac:dyDescent="0.25">
      <c r="A7" s="9" t="s">
        <v>3</v>
      </c>
      <c r="B7" s="9" t="s">
        <v>21</v>
      </c>
      <c r="C7" s="9" t="s">
        <v>22</v>
      </c>
      <c r="D7" s="9" t="s">
        <v>23</v>
      </c>
      <c r="E7" s="9" t="s">
        <v>24</v>
      </c>
      <c r="F7" s="9" t="s">
        <v>25</v>
      </c>
      <c r="G7" s="9" t="s">
        <v>8</v>
      </c>
    </row>
    <row r="8" spans="1:7" ht="20.25" customHeight="1" x14ac:dyDescent="0.25">
      <c r="A8" s="10" t="s">
        <v>9</v>
      </c>
      <c r="B8" s="10" t="s">
        <v>26</v>
      </c>
      <c r="C8" s="10" t="s">
        <v>27</v>
      </c>
      <c r="D8" s="10" t="s">
        <v>28</v>
      </c>
      <c r="E8" s="10" t="s">
        <v>1</v>
      </c>
      <c r="F8" s="10" t="s">
        <v>29</v>
      </c>
      <c r="G8" s="10" t="s">
        <v>1</v>
      </c>
    </row>
    <row r="9" spans="1:7" ht="19.5" customHeight="1" x14ac:dyDescent="0.25">
      <c r="A9" s="10" t="s">
        <v>10</v>
      </c>
      <c r="B9" s="10" t="s">
        <v>30</v>
      </c>
      <c r="C9" s="10" t="s">
        <v>6</v>
      </c>
      <c r="D9" s="10" t="s">
        <v>31</v>
      </c>
      <c r="E9" s="10" t="s">
        <v>4</v>
      </c>
      <c r="F9" s="10" t="s">
        <v>32</v>
      </c>
      <c r="G9" s="10" t="s">
        <v>5</v>
      </c>
    </row>
    <row r="10" spans="1:7" ht="30.75" customHeight="1" x14ac:dyDescent="0.25">
      <c r="A10" s="6" t="s">
        <v>11</v>
      </c>
      <c r="B10" s="7">
        <v>1338</v>
      </c>
      <c r="C10" s="7">
        <v>6.0000000000000001E-3</v>
      </c>
      <c r="D10" s="7">
        <f>B10*C10</f>
        <v>8.0280000000000005</v>
      </c>
      <c r="E10" s="23">
        <v>140</v>
      </c>
      <c r="F10" s="7">
        <v>12</v>
      </c>
      <c r="G10" s="8">
        <f>D10*E10*F10</f>
        <v>13487.04</v>
      </c>
    </row>
    <row r="11" spans="1:7" ht="31.5" customHeight="1" x14ac:dyDescent="0.25">
      <c r="A11" s="6" t="s">
        <v>12</v>
      </c>
      <c r="B11" s="7">
        <v>830</v>
      </c>
      <c r="C11" s="7">
        <v>6.0000000000000001E-3</v>
      </c>
      <c r="D11" s="7">
        <f>B11*C11</f>
        <v>4.9800000000000004</v>
      </c>
      <c r="E11" s="23">
        <v>140</v>
      </c>
      <c r="F11" s="7">
        <v>12</v>
      </c>
      <c r="G11" s="8">
        <f t="shared" ref="G11:G18" si="0">D11*E11*F11</f>
        <v>8366.4000000000015</v>
      </c>
    </row>
    <row r="12" spans="1:7" ht="30.75" customHeight="1" x14ac:dyDescent="0.25">
      <c r="A12" s="6" t="s">
        <v>13</v>
      </c>
      <c r="B12" s="7">
        <v>1423</v>
      </c>
      <c r="C12" s="7">
        <v>6.0000000000000001E-3</v>
      </c>
      <c r="D12" s="7">
        <f t="shared" ref="D12:D18" si="1">B12*C12</f>
        <v>8.5380000000000003</v>
      </c>
      <c r="E12" s="23">
        <v>140</v>
      </c>
      <c r="F12" s="7">
        <v>12</v>
      </c>
      <c r="G12" s="8">
        <f t="shared" si="0"/>
        <v>14343.84</v>
      </c>
    </row>
    <row r="13" spans="1:7" ht="21" customHeight="1" x14ac:dyDescent="0.25">
      <c r="A13" s="6" t="s">
        <v>14</v>
      </c>
      <c r="B13" s="7">
        <v>1428</v>
      </c>
      <c r="C13" s="7">
        <v>6.0000000000000001E-3</v>
      </c>
      <c r="D13" s="7">
        <f t="shared" si="1"/>
        <v>8.5679999999999996</v>
      </c>
      <c r="E13" s="23">
        <v>140</v>
      </c>
      <c r="F13" s="7">
        <v>12</v>
      </c>
      <c r="G13" s="8">
        <f t="shared" si="0"/>
        <v>14394.24</v>
      </c>
    </row>
    <row r="14" spans="1:7" ht="24" customHeight="1" x14ac:dyDescent="0.25">
      <c r="A14" s="6" t="s">
        <v>15</v>
      </c>
      <c r="B14" s="7">
        <v>929</v>
      </c>
      <c r="C14" s="7">
        <v>6.0000000000000001E-3</v>
      </c>
      <c r="D14" s="7">
        <f t="shared" si="1"/>
        <v>5.5739999999999998</v>
      </c>
      <c r="E14" s="23">
        <v>140</v>
      </c>
      <c r="F14" s="7">
        <v>12</v>
      </c>
      <c r="G14" s="8">
        <f t="shared" si="0"/>
        <v>9364.32</v>
      </c>
    </row>
    <row r="15" spans="1:7" ht="23.25" customHeight="1" x14ac:dyDescent="0.25">
      <c r="A15" s="6" t="s">
        <v>16</v>
      </c>
      <c r="B15" s="7">
        <v>392</v>
      </c>
      <c r="C15" s="7">
        <v>6.0000000000000001E-3</v>
      </c>
      <c r="D15" s="7">
        <f t="shared" si="1"/>
        <v>2.3519999999999999</v>
      </c>
      <c r="E15" s="23">
        <v>140</v>
      </c>
      <c r="F15" s="7">
        <v>12</v>
      </c>
      <c r="G15" s="8">
        <f t="shared" si="0"/>
        <v>3951.3599999999997</v>
      </c>
    </row>
    <row r="16" spans="1:7" ht="33.75" customHeight="1" x14ac:dyDescent="0.25">
      <c r="A16" s="6" t="s">
        <v>17</v>
      </c>
      <c r="B16" s="7">
        <v>356</v>
      </c>
      <c r="C16" s="7">
        <v>6.0000000000000001E-3</v>
      </c>
      <c r="D16" s="7">
        <f t="shared" si="1"/>
        <v>2.1360000000000001</v>
      </c>
      <c r="E16" s="23">
        <v>140</v>
      </c>
      <c r="F16" s="7">
        <v>12</v>
      </c>
      <c r="G16" s="8">
        <f t="shared" si="0"/>
        <v>3588.4800000000005</v>
      </c>
    </row>
    <row r="17" spans="1:7" ht="32.25" customHeight="1" x14ac:dyDescent="0.25">
      <c r="A17" s="6" t="s">
        <v>18</v>
      </c>
      <c r="B17" s="7">
        <v>853</v>
      </c>
      <c r="C17" s="7">
        <v>6.0000000000000001E-3</v>
      </c>
      <c r="D17" s="7">
        <f t="shared" si="1"/>
        <v>5.1180000000000003</v>
      </c>
      <c r="E17" s="23">
        <v>140</v>
      </c>
      <c r="F17" s="7">
        <v>12</v>
      </c>
      <c r="G17" s="8">
        <f t="shared" si="0"/>
        <v>8598.2400000000016</v>
      </c>
    </row>
    <row r="18" spans="1:7" ht="33" customHeight="1" x14ac:dyDescent="0.25">
      <c r="A18" s="6" t="s">
        <v>19</v>
      </c>
      <c r="B18" s="7">
        <v>867</v>
      </c>
      <c r="C18" s="7">
        <v>6.0000000000000001E-3</v>
      </c>
      <c r="D18" s="7">
        <f t="shared" si="1"/>
        <v>5.202</v>
      </c>
      <c r="E18" s="23">
        <v>140</v>
      </c>
      <c r="F18" s="7">
        <v>12</v>
      </c>
      <c r="G18" s="8">
        <f t="shared" si="0"/>
        <v>8739.36</v>
      </c>
    </row>
    <row r="19" spans="1:7" ht="15.75" x14ac:dyDescent="0.25">
      <c r="A19" s="6" t="s">
        <v>0</v>
      </c>
      <c r="B19" s="22">
        <v>8416</v>
      </c>
      <c r="C19" s="24">
        <f>C18+C17+C16+C15+C14+C13+C12+C11+C10</f>
        <v>5.3999999999999992E-2</v>
      </c>
      <c r="D19" s="24">
        <f>D18+D17+D16+D15+D14+D13+D12+D11+D10</f>
        <v>50.496000000000002</v>
      </c>
      <c r="E19" s="8">
        <f>E18+E17+E16+E15+E14+E13+E12+E11+E10</f>
        <v>1260</v>
      </c>
      <c r="F19" s="25">
        <f t="shared" ref="F19" si="2">F18+F17+F16+F15+F14+F13+F12+F11+F10</f>
        <v>108</v>
      </c>
      <c r="G19" s="8">
        <f>G18+G17+G16+G15+G14+G13+G12+G11+G10</f>
        <v>84833.279999999999</v>
      </c>
    </row>
  </sheetData>
  <mergeCells count="3">
    <mergeCell ref="E2:G2"/>
    <mergeCell ref="A5:G5"/>
    <mergeCell ref="F1:G1"/>
  </mergeCells>
  <pageMargins left="0.7" right="0.7" top="0.75" bottom="0.75" header="0.3" footer="0.3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E11" sqref="E11"/>
    </sheetView>
  </sheetViews>
  <sheetFormatPr defaultRowHeight="15" x14ac:dyDescent="0.25"/>
  <cols>
    <col min="1" max="1" width="40" customWidth="1"/>
    <col min="2" max="2" width="18.5703125" customWidth="1"/>
    <col min="3" max="3" width="25.85546875" customWidth="1"/>
    <col min="4" max="4" width="14.140625" customWidth="1"/>
    <col min="5" max="5" width="22.5703125" customWidth="1"/>
  </cols>
  <sheetData>
    <row r="1" spans="1:6" ht="15.75" x14ac:dyDescent="0.25">
      <c r="A1" s="13"/>
      <c r="B1" s="13"/>
      <c r="C1" s="13"/>
      <c r="D1" s="13"/>
      <c r="E1" s="15" t="s">
        <v>44</v>
      </c>
      <c r="F1" s="11"/>
    </row>
    <row r="2" spans="1:6" ht="15.75" x14ac:dyDescent="0.25">
      <c r="A2" s="13"/>
      <c r="B2" s="13"/>
      <c r="C2" s="51" t="s">
        <v>49</v>
      </c>
      <c r="D2" s="51"/>
      <c r="E2" s="51"/>
      <c r="F2" s="11"/>
    </row>
    <row r="3" spans="1:6" ht="33" customHeight="1" x14ac:dyDescent="0.25">
      <c r="A3" s="13"/>
      <c r="B3" s="13"/>
      <c r="C3" s="51"/>
      <c r="D3" s="51"/>
      <c r="E3" s="51"/>
      <c r="F3" s="11"/>
    </row>
    <row r="4" spans="1:6" ht="30.75" customHeight="1" x14ac:dyDescent="0.25">
      <c r="A4" s="13"/>
      <c r="B4" s="13"/>
      <c r="C4" s="14"/>
      <c r="D4" s="14"/>
      <c r="E4" s="14"/>
      <c r="F4" s="11"/>
    </row>
    <row r="5" spans="1:6" ht="15.75" customHeight="1" x14ac:dyDescent="0.25">
      <c r="A5" s="52" t="s">
        <v>50</v>
      </c>
      <c r="B5" s="52"/>
      <c r="C5" s="52"/>
      <c r="D5" s="52"/>
      <c r="E5" s="52"/>
      <c r="F5" s="11"/>
    </row>
    <row r="6" spans="1:6" ht="15.75" customHeight="1" x14ac:dyDescent="0.25">
      <c r="A6" s="52"/>
      <c r="B6" s="52"/>
      <c r="C6" s="52"/>
      <c r="D6" s="52"/>
      <c r="E6" s="52"/>
      <c r="F6" s="11"/>
    </row>
    <row r="7" spans="1:6" ht="15.75" x14ac:dyDescent="0.25">
      <c r="A7" s="13"/>
      <c r="B7" s="13"/>
      <c r="C7" s="13"/>
      <c r="D7" s="13"/>
      <c r="E7" s="13"/>
      <c r="F7" s="11"/>
    </row>
    <row r="8" spans="1:6" ht="63.75" customHeight="1" x14ac:dyDescent="0.25">
      <c r="A8" s="16" t="s">
        <v>3</v>
      </c>
      <c r="B8" s="3" t="s">
        <v>33</v>
      </c>
      <c r="C8" s="3" t="s">
        <v>45</v>
      </c>
      <c r="D8" s="3" t="s">
        <v>46</v>
      </c>
      <c r="E8" s="3" t="s">
        <v>8</v>
      </c>
      <c r="F8" s="11"/>
    </row>
    <row r="9" spans="1:6" ht="17.25" customHeight="1" x14ac:dyDescent="0.25">
      <c r="A9" s="19" t="s">
        <v>9</v>
      </c>
      <c r="B9" s="20" t="s">
        <v>34</v>
      </c>
      <c r="C9" s="20" t="s">
        <v>1</v>
      </c>
      <c r="D9" s="20" t="s">
        <v>29</v>
      </c>
      <c r="E9" s="20" t="s">
        <v>1</v>
      </c>
      <c r="F9" s="11"/>
    </row>
    <row r="10" spans="1:6" ht="18" customHeight="1" x14ac:dyDescent="0.25">
      <c r="A10" s="19" t="s">
        <v>10</v>
      </c>
      <c r="B10" s="20" t="s">
        <v>35</v>
      </c>
      <c r="C10" s="20" t="s">
        <v>20</v>
      </c>
      <c r="D10" s="20" t="s">
        <v>7</v>
      </c>
      <c r="E10" s="20" t="s">
        <v>5</v>
      </c>
      <c r="F10" s="11"/>
    </row>
    <row r="11" spans="1:6" ht="21.75" customHeight="1" x14ac:dyDescent="0.25">
      <c r="A11" s="1" t="s">
        <v>11</v>
      </c>
      <c r="B11" s="17">
        <v>1</v>
      </c>
      <c r="C11" s="8">
        <v>11780.34</v>
      </c>
      <c r="D11" s="8">
        <v>1.02</v>
      </c>
      <c r="E11" s="8">
        <f>B11*C11*D11</f>
        <v>12015.9468</v>
      </c>
      <c r="F11" s="11"/>
    </row>
    <row r="12" spans="1:6" ht="21.75" customHeight="1" x14ac:dyDescent="0.25">
      <c r="A12" s="1" t="s">
        <v>12</v>
      </c>
      <c r="B12" s="17">
        <v>30</v>
      </c>
      <c r="C12" s="8">
        <v>11780.34</v>
      </c>
      <c r="D12" s="8">
        <v>1.02</v>
      </c>
      <c r="E12" s="8">
        <f t="shared" ref="E12:E18" si="0">B12*C12*D12</f>
        <v>360478.40400000004</v>
      </c>
      <c r="F12" s="11"/>
    </row>
    <row r="13" spans="1:6" ht="21.75" customHeight="1" x14ac:dyDescent="0.25">
      <c r="A13" s="1" t="s">
        <v>13</v>
      </c>
      <c r="B13" s="17">
        <v>77</v>
      </c>
      <c r="C13" s="8">
        <v>11780.34</v>
      </c>
      <c r="D13" s="8">
        <v>1.02</v>
      </c>
      <c r="E13" s="8">
        <f t="shared" si="0"/>
        <v>925227.90360000008</v>
      </c>
      <c r="F13" s="11"/>
    </row>
    <row r="14" spans="1:6" ht="21.75" customHeight="1" x14ac:dyDescent="0.25">
      <c r="A14" s="1" t="s">
        <v>15</v>
      </c>
      <c r="B14" s="18">
        <v>23.8</v>
      </c>
      <c r="C14" s="8">
        <v>11780.34</v>
      </c>
      <c r="D14" s="8">
        <v>1.02</v>
      </c>
      <c r="E14" s="8">
        <f t="shared" si="0"/>
        <v>285979.53383999999</v>
      </c>
      <c r="F14" s="11"/>
    </row>
    <row r="15" spans="1:6" ht="21.75" customHeight="1" x14ac:dyDescent="0.25">
      <c r="A15" s="1" t="s">
        <v>16</v>
      </c>
      <c r="B15" s="18">
        <v>5</v>
      </c>
      <c r="C15" s="8">
        <v>11780.34</v>
      </c>
      <c r="D15" s="8">
        <v>1.02</v>
      </c>
      <c r="E15" s="8">
        <f t="shared" si="0"/>
        <v>60079.733999999997</v>
      </c>
      <c r="F15" s="11"/>
    </row>
    <row r="16" spans="1:6" ht="21.75" customHeight="1" x14ac:dyDescent="0.25">
      <c r="A16" s="1" t="s">
        <v>17</v>
      </c>
      <c r="B16" s="18">
        <v>12</v>
      </c>
      <c r="C16" s="8">
        <v>11780.34</v>
      </c>
      <c r="D16" s="8">
        <v>1.02</v>
      </c>
      <c r="E16" s="8">
        <f t="shared" si="0"/>
        <v>144191.36160000003</v>
      </c>
      <c r="F16" s="11"/>
    </row>
    <row r="17" spans="1:6" ht="21.75" customHeight="1" x14ac:dyDescent="0.25">
      <c r="A17" s="1" t="s">
        <v>18</v>
      </c>
      <c r="B17" s="18">
        <v>14</v>
      </c>
      <c r="C17" s="8">
        <v>11780.34</v>
      </c>
      <c r="D17" s="8">
        <v>1.02</v>
      </c>
      <c r="E17" s="8">
        <f t="shared" si="0"/>
        <v>168223.25520000001</v>
      </c>
      <c r="F17" s="11"/>
    </row>
    <row r="18" spans="1:6" ht="21.75" customHeight="1" x14ac:dyDescent="0.25">
      <c r="A18" s="1" t="s">
        <v>19</v>
      </c>
      <c r="B18" s="18">
        <v>11.7</v>
      </c>
      <c r="C18" s="8">
        <v>11780.34</v>
      </c>
      <c r="D18" s="8">
        <v>1.02</v>
      </c>
      <c r="E18" s="8">
        <f t="shared" si="0"/>
        <v>140586.57756000001</v>
      </c>
      <c r="F18" s="11"/>
    </row>
    <row r="19" spans="1:6" ht="15.75" x14ac:dyDescent="0.25">
      <c r="A19" s="1" t="s">
        <v>0</v>
      </c>
      <c r="B19" s="18">
        <f>SUM(B11:B18)</f>
        <v>174.5</v>
      </c>
      <c r="C19" s="18"/>
      <c r="D19" s="8"/>
      <c r="E19" s="8">
        <f>SUM(E11:E18)</f>
        <v>2096782.7165999999</v>
      </c>
      <c r="F19" s="11"/>
    </row>
    <row r="20" spans="1:6" x14ac:dyDescent="0.25">
      <c r="A20" s="11"/>
      <c r="B20" s="11"/>
      <c r="C20" s="11"/>
      <c r="D20" s="11"/>
      <c r="E20" s="12"/>
      <c r="F20" s="11"/>
    </row>
  </sheetData>
  <mergeCells count="2">
    <mergeCell ref="C2:E3"/>
    <mergeCell ref="A5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вода 2023</vt:lpstr>
      <vt:lpstr>мусор</vt:lpstr>
      <vt:lpstr>дороги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2023-01-10T09:37:23Z</dcterms:modified>
</cp:coreProperties>
</file>